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Prestação de contas\"/>
    </mc:Choice>
  </mc:AlternateContent>
  <bookViews>
    <workbookView xWindow="-120" yWindow="-120" windowWidth="20730" windowHeight="11160" firstSheet="4" activeTab="12"/>
  </bookViews>
  <sheets>
    <sheet name="Janeiro" sheetId="3" r:id="rId1"/>
    <sheet name="Fevereiro" sheetId="1" r:id="rId2"/>
    <sheet name="Março" sheetId="5" r:id="rId3"/>
    <sheet name="Abril" sheetId="6" r:id="rId4"/>
    <sheet name="Maio" sheetId="7" r:id="rId5"/>
    <sheet name="Junho" sheetId="8" r:id="rId6"/>
    <sheet name="Julho" sheetId="9" r:id="rId7"/>
    <sheet name="Agosto" sheetId="10" r:id="rId8"/>
    <sheet name="Setembro" sheetId="11" r:id="rId9"/>
    <sheet name="Outubro" sheetId="12" r:id="rId10"/>
    <sheet name="Novembro" sheetId="13" r:id="rId11"/>
    <sheet name="Dezembro" sheetId="15" r:id="rId12"/>
    <sheet name="Anual" sheetId="16" r:id="rId13"/>
    <sheet name="Plan2" sheetId="14" r:id="rId1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6" l="1"/>
  <c r="L43" i="16" l="1"/>
  <c r="B72" i="16"/>
  <c r="D72" i="16" s="1"/>
  <c r="J43" i="16"/>
  <c r="C72" i="16"/>
  <c r="C58" i="16"/>
  <c r="B58" i="16"/>
  <c r="E35" i="16"/>
  <c r="F74" i="16"/>
  <c r="E73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34" i="16"/>
  <c r="E72" i="16" l="1"/>
  <c r="B74" i="16"/>
  <c r="E58" i="16"/>
  <c r="C74" i="16"/>
  <c r="E37" i="16"/>
  <c r="E40" i="16" s="1"/>
  <c r="E77" i="16" s="1"/>
  <c r="D74" i="16"/>
  <c r="D18" i="14"/>
  <c r="E18" i="14"/>
  <c r="C18" i="14"/>
  <c r="B18" i="14"/>
  <c r="B19" i="14" s="1"/>
  <c r="F15" i="14"/>
  <c r="F16" i="14"/>
  <c r="F17" i="14"/>
  <c r="F14" i="14"/>
  <c r="B34" i="14"/>
  <c r="D34" i="14" s="1"/>
  <c r="E74" i="16" l="1"/>
  <c r="E78" i="16"/>
  <c r="F19" i="14"/>
  <c r="F68" i="15"/>
  <c r="C68" i="15"/>
  <c r="B68" i="15"/>
  <c r="E67" i="15"/>
  <c r="D66" i="15"/>
  <c r="D68" i="15" s="1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30" i="15"/>
  <c r="E72" i="15" l="1"/>
  <c r="E68" i="15"/>
  <c r="E66" i="15"/>
  <c r="D7" i="14"/>
  <c r="D3" i="14"/>
  <c r="B9" i="14"/>
  <c r="F68" i="13"/>
  <c r="C68" i="13"/>
  <c r="B68" i="13"/>
  <c r="E67" i="13"/>
  <c r="D66" i="13"/>
  <c r="D68" i="13" s="1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30" i="13"/>
  <c r="E72" i="13" l="1"/>
  <c r="E68" i="13"/>
  <c r="E66" i="13"/>
  <c r="F68" i="12"/>
  <c r="C68" i="12"/>
  <c r="B68" i="12"/>
  <c r="E67" i="12"/>
  <c r="D66" i="12"/>
  <c r="D68" i="12" s="1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30" i="12"/>
  <c r="E72" i="12" l="1"/>
  <c r="E68" i="12"/>
  <c r="E66" i="12"/>
  <c r="F68" i="11"/>
  <c r="C68" i="11"/>
  <c r="B68" i="11"/>
  <c r="E67" i="11"/>
  <c r="D66" i="11"/>
  <c r="D68" i="11" s="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30" i="11"/>
  <c r="E72" i="11" l="1"/>
  <c r="E68" i="11"/>
  <c r="E66" i="11"/>
  <c r="F68" i="10"/>
  <c r="C68" i="10"/>
  <c r="B68" i="10"/>
  <c r="E67" i="10"/>
  <c r="D66" i="10"/>
  <c r="D68" i="10" s="1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30" i="10"/>
  <c r="E72" i="10" l="1"/>
  <c r="E68" i="10"/>
  <c r="E66" i="10"/>
  <c r="E30" i="9"/>
  <c r="E30" i="8"/>
  <c r="E53" i="9" l="1"/>
  <c r="F68" i="9"/>
  <c r="B68" i="9"/>
  <c r="E67" i="9"/>
  <c r="D66" i="9"/>
  <c r="D68" i="9" s="1"/>
  <c r="E65" i="9"/>
  <c r="E64" i="9"/>
  <c r="E63" i="9"/>
  <c r="E62" i="9"/>
  <c r="E61" i="9"/>
  <c r="E60" i="9"/>
  <c r="E59" i="9"/>
  <c r="E58" i="9"/>
  <c r="E57" i="9"/>
  <c r="E56" i="9"/>
  <c r="E55" i="9"/>
  <c r="E54" i="9"/>
  <c r="E52" i="9"/>
  <c r="C68" i="9" l="1"/>
  <c r="E66" i="9"/>
  <c r="F68" i="8"/>
  <c r="B68" i="8"/>
  <c r="E67" i="8"/>
  <c r="D66" i="8"/>
  <c r="D68" i="8" s="1"/>
  <c r="E65" i="8"/>
  <c r="E64" i="8"/>
  <c r="E63" i="8"/>
  <c r="E62" i="8"/>
  <c r="E61" i="8"/>
  <c r="E60" i="8"/>
  <c r="E59" i="8"/>
  <c r="E58" i="8"/>
  <c r="E57" i="8"/>
  <c r="E56" i="8"/>
  <c r="E55" i="8"/>
  <c r="E54" i="8"/>
  <c r="C52" i="8"/>
  <c r="E52" i="8" s="1"/>
  <c r="E72" i="9" l="1"/>
  <c r="E68" i="9"/>
  <c r="E66" i="8"/>
  <c r="C68" i="8"/>
  <c r="C52" i="7"/>
  <c r="E52" i="7" s="1"/>
  <c r="F68" i="7"/>
  <c r="B68" i="7"/>
  <c r="E67" i="7"/>
  <c r="E66" i="7"/>
  <c r="D66" i="7"/>
  <c r="D68" i="7" s="1"/>
  <c r="E65" i="7"/>
  <c r="E64" i="7"/>
  <c r="E63" i="7"/>
  <c r="E62" i="7"/>
  <c r="E61" i="7"/>
  <c r="E60" i="7"/>
  <c r="E59" i="7"/>
  <c r="E58" i="7"/>
  <c r="E57" i="7"/>
  <c r="E56" i="7"/>
  <c r="E55" i="7"/>
  <c r="E54" i="7"/>
  <c r="C68" i="7"/>
  <c r="E68" i="7" s="1"/>
  <c r="E30" i="7"/>
  <c r="E72" i="8" l="1"/>
  <c r="E68" i="8"/>
  <c r="E72" i="7"/>
  <c r="C50" i="6"/>
  <c r="C66" i="6" s="1"/>
  <c r="F66" i="6"/>
  <c r="B66" i="6"/>
  <c r="E65" i="6"/>
  <c r="D64" i="6"/>
  <c r="D66" i="6" s="1"/>
  <c r="E63" i="6"/>
  <c r="E62" i="6"/>
  <c r="E61" i="6"/>
  <c r="E60" i="6"/>
  <c r="E59" i="6"/>
  <c r="E58" i="6"/>
  <c r="E57" i="6"/>
  <c r="E56" i="6"/>
  <c r="E55" i="6"/>
  <c r="E54" i="6"/>
  <c r="E53" i="6"/>
  <c r="E52" i="6"/>
  <c r="E30" i="6"/>
  <c r="E50" i="6" l="1"/>
  <c r="E70" i="6"/>
  <c r="E66" i="6"/>
  <c r="E64" i="6"/>
  <c r="F68" i="5" l="1"/>
  <c r="C68" i="5"/>
  <c r="B68" i="5"/>
  <c r="E67" i="5"/>
  <c r="D66" i="5"/>
  <c r="D68" i="5" s="1"/>
  <c r="E65" i="5"/>
  <c r="E64" i="5"/>
  <c r="E63" i="5"/>
  <c r="E62" i="5"/>
  <c r="E61" i="5"/>
  <c r="E60" i="5"/>
  <c r="E59" i="5"/>
  <c r="E58" i="5"/>
  <c r="E57" i="5"/>
  <c r="E56" i="5"/>
  <c r="E55" i="5"/>
  <c r="E54" i="5"/>
  <c r="E52" i="5"/>
  <c r="E30" i="5"/>
  <c r="E68" i="5" l="1"/>
  <c r="E72" i="5"/>
  <c r="E66" i="5"/>
  <c r="D64" i="1"/>
  <c r="F66" i="1" l="1"/>
  <c r="D66" i="1"/>
  <c r="B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30" i="1"/>
  <c r="E33" i="1" s="1"/>
  <c r="B69" i="3"/>
  <c r="E36" i="1" l="1"/>
  <c r="E69" i="1" s="1"/>
  <c r="C66" i="1"/>
  <c r="E70" i="1" l="1"/>
  <c r="E71" i="1" s="1"/>
  <c r="E73" i="1" s="1"/>
  <c r="E66" i="1"/>
  <c r="F69" i="3"/>
  <c r="D69" i="3"/>
  <c r="C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30" i="3"/>
  <c r="E33" i="3" s="1"/>
  <c r="E36" i="3" s="1"/>
  <c r="E72" i="3" s="1"/>
  <c r="E29" i="5" l="1"/>
  <c r="E33" i="5" s="1"/>
  <c r="E73" i="3"/>
  <c r="E69" i="3"/>
  <c r="E74" i="3"/>
  <c r="E76" i="3" s="1"/>
  <c r="E36" i="5" l="1"/>
  <c r="E71" i="5" s="1"/>
  <c r="E73" i="5"/>
  <c r="E75" i="5" s="1"/>
  <c r="E29" i="6" s="1"/>
  <c r="E33" i="6" s="1"/>
  <c r="E36" i="6" l="1"/>
  <c r="E69" i="6" s="1"/>
  <c r="E71" i="6"/>
  <c r="E73" i="6" s="1"/>
  <c r="E29" i="7" s="1"/>
  <c r="E33" i="7" s="1"/>
  <c r="E36" i="7" l="1"/>
  <c r="E71" i="7" s="1"/>
  <c r="E73" i="7"/>
  <c r="E75" i="7" s="1"/>
  <c r="E29" i="8" s="1"/>
  <c r="E33" i="8" s="1"/>
  <c r="E36" i="8" l="1"/>
  <c r="E71" i="8" s="1"/>
  <c r="E73" i="8"/>
  <c r="E75" i="8" s="1"/>
  <c r="E29" i="9" s="1"/>
  <c r="E33" i="9" s="1"/>
  <c r="E36" i="9" l="1"/>
  <c r="E71" i="9" s="1"/>
  <c r="E73" i="9"/>
  <c r="E75" i="9" s="1"/>
  <c r="E29" i="10" s="1"/>
  <c r="E33" i="10" s="1"/>
  <c r="E36" i="10" l="1"/>
  <c r="E71" i="10" s="1"/>
  <c r="E73" i="10"/>
  <c r="E75" i="10" s="1"/>
  <c r="E29" i="11" s="1"/>
  <c r="E33" i="11" s="1"/>
  <c r="E36" i="11" l="1"/>
  <c r="E71" i="11" s="1"/>
  <c r="E73" i="11"/>
  <c r="E75" i="11" s="1"/>
  <c r="E29" i="12" s="1"/>
  <c r="E33" i="12" s="1"/>
  <c r="E36" i="12" l="1"/>
  <c r="E71" i="12" s="1"/>
  <c r="E73" i="12"/>
  <c r="E75" i="12" s="1"/>
  <c r="E29" i="13" s="1"/>
  <c r="E33" i="13" s="1"/>
  <c r="E36" i="13" l="1"/>
  <c r="E71" i="13" s="1"/>
  <c r="E73" i="13"/>
  <c r="E75" i="13" s="1"/>
  <c r="E29" i="15" s="1"/>
  <c r="E33" i="15" s="1"/>
  <c r="E36" i="15" l="1"/>
  <c r="E71" i="15" s="1"/>
  <c r="E73" i="15"/>
  <c r="E75" i="15" s="1"/>
</calcChain>
</file>

<file path=xl/sharedStrings.xml><?xml version="1.0" encoding="utf-8"?>
<sst xmlns="http://schemas.openxmlformats.org/spreadsheetml/2006/main" count="847" uniqueCount="118">
  <si>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</si>
  <si>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</si>
  <si>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</si>
  <si>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</si>
  <si>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</si>
  <si>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</si>
  <si>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</si>
  <si>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</si>
  <si>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</si>
  <si>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</si>
  <si>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</si>
  <si>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</si>
  <si>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</si>
  <si>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</si>
  <si>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</si>
  <si>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</si>
  <si>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</si>
  <si>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</si>
  <si>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</si>
  <si>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</si>
  <si>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</si>
  <si>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</si>
  <si>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</si>
  <si>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</si>
  <si>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</si>
  <si>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</si>
  <si>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</si>
  <si>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</si>
  <si>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</si>
  <si>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</si>
  <si>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</si>
  <si>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</si>
  <si>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</si>
  <si>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</si>
  <si>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</si>
  <si>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</si>
  <si>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</si>
  <si>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</si>
  <si>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</si>
  <si>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</si>
  <si>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</si>
  <si>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</si>
  <si>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</si>
  <si>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</si>
  <si>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</si>
  <si>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</si>
  <si>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</si>
  <si>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</si>
  <si>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</si>
  <si>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</si>
  <si>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</si>
  <si>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</si>
  <si>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</si>
  <si>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</si>
  <si>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Vinhedo-SP 10 de Março de 2018</t>
  </si>
  <si>
    <t>Termo de Colaboração/Fomento  nº 20/2018</t>
  </si>
  <si>
    <t>01/01/2018 a 31/12/2018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</si>
  <si>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 2018 bem como as despesas a pagar no exercício seguinte.</t>
    </r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</si>
  <si>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Serviços de Proteção Social Especial para Pessoas com Deficiência e suas Famílias
EXERCÍCIO: 2018
ORIGEM DOS RECURSOS (1):  MUNICIPAL</t>
  </si>
  <si>
    <t>MENSAL: JANEIRO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</si>
  <si>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bem como as despesas a pagar no exercício seguinte.</t>
    </r>
  </si>
  <si>
    <t>Responsáveis pela Organização da Sociedade Civil:     NERCY LUIZA DAL ROVERE SIMÕES DE SOUZA - PRESIDENTE</t>
  </si>
  <si>
    <t>MENSAL: FEVEREIRO</t>
  </si>
  <si>
    <t>Responsáveis pela Organização da Sociedade Civil:        NERCY LUIZA DAL ROVERE SIMÕES DE SOUZA - PRESIDENTE</t>
  </si>
  <si>
    <t>MENSAL: MARÇO</t>
  </si>
  <si>
    <t>Vinhedo-SP 10 de Abril de 2018</t>
  </si>
  <si>
    <t>01/2018*</t>
  </si>
  <si>
    <t>02/2018*</t>
  </si>
  <si>
    <t>03/2018*</t>
  </si>
  <si>
    <t>MENSAL: ABRIL</t>
  </si>
  <si>
    <t>04/2018*</t>
  </si>
  <si>
    <t>Vinhedo-SP 10 de Maio de 2018</t>
  </si>
  <si>
    <t>MENSAL: MAIO</t>
  </si>
  <si>
    <t>05/2018*</t>
  </si>
  <si>
    <t>Vinhedo-SP 10 de Junho de 2018</t>
  </si>
  <si>
    <t>MENSAL: JUNHO</t>
  </si>
  <si>
    <t>06/2018*</t>
  </si>
  <si>
    <t>Vinhedo-SP 10 de Julho de 2018</t>
  </si>
  <si>
    <t>MENSAL: JULHO</t>
  </si>
  <si>
    <t>07/2018*</t>
  </si>
  <si>
    <t>Vinhedo-SP 10 de Agosto de 2018</t>
  </si>
  <si>
    <t>MENSAL: AGOSTO</t>
  </si>
  <si>
    <t>Vinhedo-SP 10 de Setembro de 2018</t>
  </si>
  <si>
    <t>MENSAL: SETEMBRO</t>
  </si>
  <si>
    <t>Vinhedo-SP 10 de Outubro de 2018</t>
  </si>
  <si>
    <t>MENSAL: OUTUBRO</t>
  </si>
  <si>
    <t>Vinhedo-SP 10 de Novembro de 2018</t>
  </si>
  <si>
    <t>MENSAL: NOVEMBRO</t>
  </si>
  <si>
    <t>FGTS</t>
  </si>
  <si>
    <t>IRRF</t>
  </si>
  <si>
    <t>INSS</t>
  </si>
  <si>
    <t>FOLHA PAGAMENTO</t>
  </si>
  <si>
    <t>UNIMED</t>
  </si>
  <si>
    <t>UNIODONTO</t>
  </si>
  <si>
    <t>TARIFA BANCARIA</t>
  </si>
  <si>
    <t xml:space="preserve">Total </t>
  </si>
  <si>
    <t>13 salario 1 parcela</t>
  </si>
  <si>
    <t>Vinhedo-SP 10 de Dezembro 2018</t>
  </si>
  <si>
    <t>MENSAL: DEZEMBRO</t>
  </si>
  <si>
    <t>Férias</t>
  </si>
  <si>
    <t>Resumo Pagamentos</t>
  </si>
  <si>
    <t>Camila Palhares</t>
  </si>
  <si>
    <t>Juliano Albertini</t>
  </si>
  <si>
    <t>Silene Bertolini</t>
  </si>
  <si>
    <t>Veriam Bassa</t>
  </si>
  <si>
    <t>Salario</t>
  </si>
  <si>
    <t>13º 2Parc</t>
  </si>
  <si>
    <t>Total</t>
  </si>
  <si>
    <t>13 salario 2 parcela</t>
  </si>
  <si>
    <t>Vinhedo-SP 10 de Janeiro de 2019</t>
  </si>
  <si>
    <t>ANUAL</t>
  </si>
  <si>
    <t xml:space="preserve">Recursos Proprios </t>
  </si>
  <si>
    <t xml:space="preserve">Total PMV e Recursos proprios </t>
  </si>
  <si>
    <t>Vinhedo-SP 10 de Fevereiro de 2019</t>
  </si>
  <si>
    <t>(1) Verba: Federal, Estadual ou Municipal, devendo ser elaborado um anexo para cada fonte de recurso.
(2) Incluir valores previstos no exercício anterior e repassados neste exercício.
(3) Receitas com estacionamento, aluguéis, entre outras.
O(s) signatário(s), na qualidade de representante(s) do CENTRO DE ESPECIALIDADES INTEGRADAS DE VINHEDO - CEIVI  vem indicar, na forma abaixo detalhada, as despesas incorridas e pagas no exercício 2018 bem como as despesas a pagar no exercício seguinte.</t>
  </si>
  <si>
    <t>Responsáveis pela Organização da Sociedade Civil:              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</si>
  <si>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2018
ORIGEM DOS RECURSOS (1):  MUNICIPAL</t>
  </si>
  <si>
    <t>R$ O,OO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</si>
</sst>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2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D6DC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/>
    <xf numFmtId="0" fontId="8" fillId="0" borderId="0" xfId="0" applyFont="1"/>
    <xf numFmtId="0" fontId="0" fillId="0" borderId="0" xfId="0" applyBorder="1"/>
    <xf numFmtId="44" fontId="4" fillId="0" borderId="1" xfId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/>
    <xf numFmtId="44" fontId="15" fillId="0" borderId="0" xfId="1" applyFont="1" applyAlignment="1">
      <alignment vertical="center"/>
    </xf>
    <xf numFmtId="44" fontId="11" fillId="0" borderId="1" xfId="0" applyNumberFormat="1" applyFont="1" applyBorder="1" applyAlignment="1">
      <alignment horizontal="right" vertical="center" wrapText="1"/>
    </xf>
    <xf numFmtId="44" fontId="11" fillId="0" borderId="1" xfId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8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8" fontId="0" fillId="0" borderId="5" xfId="0" applyNumberFormat="1" applyBorder="1"/>
    <xf numFmtId="0" fontId="18" fillId="0" borderId="1" xfId="0" applyFont="1" applyBorder="1" applyAlignment="1">
      <alignment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8" fontId="18" fillId="3" borderId="1" xfId="0" applyNumberFormat="1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0" xfId="0" applyNumberFormat="1"/>
    <xf numFmtId="0" fontId="19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8" fontId="18" fillId="0" borderId="0" xfId="0" applyNumberFormat="1" applyFont="1" applyBorder="1" applyAlignment="1">
      <alignment horizontal="center" vertical="center" wrapText="1"/>
    </xf>
    <xf numFmtId="8" fontId="18" fillId="0" borderId="5" xfId="0" applyNumberFormat="1" applyFont="1" applyBorder="1" applyAlignment="1">
      <alignment horizontal="center" vertical="center" wrapText="1"/>
    </xf>
    <xf numFmtId="8" fontId="18" fillId="3" borderId="0" xfId="0" applyNumberFormat="1" applyFont="1" applyFill="1" applyBorder="1" applyAlignment="1">
      <alignment horizontal="center" vertical="center" wrapText="1"/>
    </xf>
    <xf numFmtId="44" fontId="0" fillId="0" borderId="0" xfId="1" applyFont="1" applyBorder="1"/>
    <xf numFmtId="44" fontId="0" fillId="0" borderId="0" xfId="0" applyNumberFormat="1" applyBorder="1"/>
    <xf numFmtId="8" fontId="0" fillId="0" borderId="0" xfId="0" applyNumberFormat="1"/>
    <xf numFmtId="0" fontId="21" fillId="0" borderId="0" xfId="0" applyFont="1"/>
    <xf numFmtId="0" fontId="20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8" fontId="21" fillId="0" borderId="1" xfId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44" fontId="21" fillId="0" borderId="1" xfId="1" applyFont="1" applyBorder="1" applyAlignment="1">
      <alignment horizontal="justify" vertical="center" wrapText="1"/>
    </xf>
    <xf numFmtId="0" fontId="21" fillId="0" borderId="0" xfId="0" applyFont="1" applyBorder="1"/>
    <xf numFmtId="44" fontId="21" fillId="0" borderId="1" xfId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44" fontId="21" fillId="0" borderId="1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44" fontId="21" fillId="0" borderId="0" xfId="1" applyFont="1"/>
    <xf numFmtId="44" fontId="21" fillId="0" borderId="0" xfId="0" applyNumberFormat="1" applyFont="1"/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44" fontId="21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44" fontId="20" fillId="0" borderId="1" xfId="0" applyNumberFormat="1" applyFont="1" applyBorder="1" applyAlignment="1">
      <alignment horizontal="right" vertical="center" wrapText="1"/>
    </xf>
    <xf numFmtId="44" fontId="20" fillId="0" borderId="1" xfId="1" applyFont="1" applyBorder="1" applyAlignment="1">
      <alignment horizontal="right" vertical="center" wrapText="1"/>
    </xf>
    <xf numFmtId="44" fontId="21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/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4" fontId="17" fillId="0" borderId="1" xfId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44" fontId="20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4" fontId="21" fillId="0" borderId="1" xfId="1" applyFont="1" applyBorder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44" fontId="20" fillId="0" borderId="1" xfId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4" fontId="21" fillId="0" borderId="1" xfId="1" applyFont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0" fillId="0" borderId="0" xfId="0" applyFont="1" applyAlignment="1">
      <alignment horizontal="right" wrapText="1"/>
    </xf>
    <xf numFmtId="0" fontId="21" fillId="2" borderId="1" xfId="0" applyFont="1" applyFill="1" applyBorder="1" applyAlignment="1">
      <alignment horizontal="justify" vertical="center" wrapText="1"/>
    </xf>
    <xf numFmtId="44" fontId="21" fillId="2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1" fillId="0" borderId="0" xfId="0" applyFont="1" applyBorder="1"/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3155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2476500" y="28698825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5</xdr:col>
      <xdr:colOff>1000124</xdr:colOff>
      <xdr:row>47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72725"/>
          <a:ext cx="6448424" cy="1419225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flipV="1">
          <a:off x="2914650" y="19964402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5</xdr:col>
      <xdr:colOff>1000124</xdr:colOff>
      <xdr:row>47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72725"/>
          <a:ext cx="6448424" cy="1419225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flipV="1">
          <a:off x="2914650" y="19964402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5</xdr:col>
      <xdr:colOff>1000124</xdr:colOff>
      <xdr:row>47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72725"/>
          <a:ext cx="6448424" cy="1419225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flipV="1">
          <a:off x="2914650" y="19964402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7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4A6AF3B-9B11-4B06-A3D3-FF869DEBA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114301</xdr:rowOff>
    </xdr:from>
    <xdr:to>
      <xdr:col>5</xdr:col>
      <xdr:colOff>1000124</xdr:colOff>
      <xdr:row>52</xdr:row>
      <xdr:rowOff>123826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2E58FFF-D5CA-4787-B0C4-74F536142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25101"/>
          <a:ext cx="6448424" cy="1143000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86</xdr:row>
      <xdr:rowOff>180977</xdr:rowOff>
    </xdr:from>
    <xdr:to>
      <xdr:col>5</xdr:col>
      <xdr:colOff>1019175</xdr:colOff>
      <xdr:row>87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FE669BBE-C7B5-49CF-AAC6-3FB73B83AF5D}"/>
            </a:ext>
          </a:extLst>
        </xdr:cNvPr>
        <xdr:cNvCxnSpPr/>
      </xdr:nvCxnSpPr>
      <xdr:spPr>
        <a:xfrm flipV="1">
          <a:off x="2914650" y="19964402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47624</xdr:rowOff>
    </xdr:from>
    <xdr:to>
      <xdr:col>5</xdr:col>
      <xdr:colOff>1019174</xdr:colOff>
      <xdr:row>45</xdr:row>
      <xdr:rowOff>57149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4"/>
          <a:ext cx="6467474" cy="1152525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79</xdr:row>
      <xdr:rowOff>180977</xdr:rowOff>
    </xdr:from>
    <xdr:to>
      <xdr:col>5</xdr:col>
      <xdr:colOff>1019175</xdr:colOff>
      <xdr:row>80</xdr:row>
      <xdr:rowOff>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 flipV="1">
          <a:off x="2914650" y="19383377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5</xdr:col>
      <xdr:colOff>1000124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01250"/>
          <a:ext cx="6448424" cy="1276350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82</xdr:row>
      <xdr:rowOff>180977</xdr:rowOff>
    </xdr:from>
    <xdr:to>
      <xdr:col>5</xdr:col>
      <xdr:colOff>1019175</xdr:colOff>
      <xdr:row>83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 flipV="1">
          <a:off x="2914650" y="27670127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85725</xdr:rowOff>
    </xdr:from>
    <xdr:to>
      <xdr:col>5</xdr:col>
      <xdr:colOff>1000124</xdr:colOff>
      <xdr:row>45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96475"/>
          <a:ext cx="6448424" cy="1276350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78</xdr:row>
      <xdr:rowOff>180977</xdr:rowOff>
    </xdr:from>
    <xdr:to>
      <xdr:col>5</xdr:col>
      <xdr:colOff>1019175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flipV="1">
          <a:off x="2914650" y="20193002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123825</xdr:rowOff>
    </xdr:from>
    <xdr:to>
      <xdr:col>5</xdr:col>
      <xdr:colOff>1000124</xdr:colOff>
      <xdr:row>47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58425"/>
          <a:ext cx="6448424" cy="1238250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flipV="1">
          <a:off x="2914650" y="19440527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123825</xdr:rowOff>
    </xdr:from>
    <xdr:to>
      <xdr:col>5</xdr:col>
      <xdr:colOff>1000124</xdr:colOff>
      <xdr:row>47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58450"/>
          <a:ext cx="6448424" cy="1238250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flipV="1">
          <a:off x="2914650" y="19973927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38100</xdr:rowOff>
    </xdr:from>
    <xdr:to>
      <xdr:col>5</xdr:col>
      <xdr:colOff>1000124</xdr:colOff>
      <xdr:row>47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25100"/>
          <a:ext cx="6448424" cy="1238250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flipV="1">
          <a:off x="2914650" y="19878677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5</xdr:col>
      <xdr:colOff>1000124</xdr:colOff>
      <xdr:row>47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72725"/>
          <a:ext cx="6448424" cy="1419225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flipV="1">
          <a:off x="2914650" y="19735802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5</xdr:col>
      <xdr:colOff>1000124</xdr:colOff>
      <xdr:row>47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72725"/>
          <a:ext cx="6448424" cy="1419225"/>
        </a:xfrm>
        <a:prstGeom prst="rect">
          <a:avLst/>
        </a:prstGeom>
      </xdr:spPr>
    </xdr:pic>
    <xdr:clientData/>
  </xdr:twoCellAnchor>
  <xdr:twoCellAnchor>
    <xdr:from>
      <xdr:col>2</xdr:col>
      <xdr:colOff>685800</xdr:colOff>
      <xdr:row>80</xdr:row>
      <xdr:rowOff>180977</xdr:rowOff>
    </xdr:from>
    <xdr:to>
      <xdr:col>5</xdr:col>
      <xdr:colOff>1019175</xdr:colOff>
      <xdr:row>81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flipV="1">
          <a:off x="2914650" y="19964402"/>
          <a:ext cx="3552825" cy="95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2"/>
  <sheetViews>
    <sheetView topLeftCell="A55" workbookViewId="0">
      <selection activeCell="A19" sqref="A19:F1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6.75" customHeight="1" x14ac:dyDescent="0.25">
      <c r="A7" s="170" t="s">
        <v>59</v>
      </c>
      <c r="B7" s="170"/>
      <c r="C7" s="170"/>
      <c r="D7" s="170"/>
      <c r="E7" s="170"/>
      <c r="F7" s="170"/>
    </row>
    <row r="8" spans="1:7" ht="14.25" customHeight="1" x14ac:dyDescent="0.25">
      <c r="A8" s="170"/>
      <c r="B8" s="170"/>
      <c r="C8" s="170"/>
      <c r="D8" s="170"/>
      <c r="E8" s="170"/>
      <c r="F8" s="170"/>
    </row>
    <row r="9" spans="1:7" ht="30" customHeight="1" x14ac:dyDescent="0.25">
      <c r="A9" s="158" t="s">
        <v>27</v>
      </c>
      <c r="B9" s="159"/>
      <c r="C9" s="159"/>
      <c r="D9" s="159"/>
      <c r="E9" s="159"/>
      <c r="F9" s="159"/>
    </row>
    <row r="10" spans="1:7" ht="144.75" customHeight="1" x14ac:dyDescent="0.25">
      <c r="A10" s="160" t="s">
        <v>58</v>
      </c>
      <c r="B10" s="161"/>
      <c r="C10" s="161"/>
      <c r="D10" s="161"/>
      <c r="E10" s="161"/>
      <c r="F10" s="161"/>
    </row>
    <row r="11" spans="1:7" ht="6" customHeight="1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29" t="s">
        <v>29</v>
      </c>
      <c r="E12" s="29" t="s">
        <v>30</v>
      </c>
      <c r="F12" s="29" t="s">
        <v>31</v>
      </c>
    </row>
    <row r="13" spans="1:7" ht="18.75" customHeight="1" x14ac:dyDescent="0.25">
      <c r="A13" s="153" t="s">
        <v>55</v>
      </c>
      <c r="B13" s="153"/>
      <c r="C13" s="153"/>
      <c r="D13" s="38" t="s">
        <v>66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7"/>
      <c r="E14" s="7"/>
      <c r="F14" s="32"/>
    </row>
    <row r="15" spans="1:7" x14ac:dyDescent="0.25">
      <c r="A15" s="153" t="s">
        <v>32</v>
      </c>
      <c r="B15" s="153"/>
      <c r="C15" s="153"/>
      <c r="D15" s="7"/>
      <c r="E15" s="7"/>
      <c r="F15" s="32"/>
    </row>
    <row r="16" spans="1:7" ht="15" customHeight="1" x14ac:dyDescent="0.25">
      <c r="A16" s="155"/>
      <c r="B16" s="156"/>
      <c r="C16" s="156"/>
      <c r="D16" s="156"/>
      <c r="E16" s="156"/>
      <c r="F16" s="156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29" t="s">
        <v>34</v>
      </c>
      <c r="B18" s="29" t="s">
        <v>35</v>
      </c>
      <c r="C18" s="29" t="s">
        <v>36</v>
      </c>
      <c r="D18" s="29" t="s">
        <v>37</v>
      </c>
      <c r="E18" s="157" t="s">
        <v>38</v>
      </c>
      <c r="F18" s="157"/>
    </row>
    <row r="19" spans="1:6" x14ac:dyDescent="0.25">
      <c r="A19" s="6">
        <v>43120</v>
      </c>
      <c r="B19" s="14">
        <v>19800</v>
      </c>
      <c r="C19" s="6"/>
      <c r="D19" s="5"/>
      <c r="E19" s="154">
        <v>0</v>
      </c>
      <c r="F19" s="154"/>
    </row>
    <row r="20" spans="1:6" x14ac:dyDescent="0.25">
      <c r="A20" s="31"/>
      <c r="B20" s="5"/>
      <c r="C20" s="6"/>
      <c r="D20" s="5"/>
      <c r="E20" s="154"/>
      <c r="F20" s="154"/>
    </row>
    <row r="21" spans="1:6" x14ac:dyDescent="0.25">
      <c r="A21" s="31"/>
      <c r="B21" s="5"/>
      <c r="C21" s="31"/>
      <c r="D21" s="5"/>
      <c r="E21" s="154"/>
      <c r="F21" s="154"/>
    </row>
    <row r="22" spans="1:6" x14ac:dyDescent="0.25">
      <c r="A22" s="31"/>
      <c r="B22" s="5"/>
      <c r="C22" s="31"/>
      <c r="D22" s="5"/>
      <c r="E22" s="154"/>
      <c r="F22" s="154"/>
    </row>
    <row r="23" spans="1:6" x14ac:dyDescent="0.25">
      <c r="A23" s="31"/>
      <c r="B23" s="5"/>
      <c r="C23" s="31"/>
      <c r="D23" s="5"/>
      <c r="E23" s="154"/>
      <c r="F23" s="154"/>
    </row>
    <row r="24" spans="1:6" x14ac:dyDescent="0.25">
      <c r="A24" s="31"/>
      <c r="B24" s="5"/>
      <c r="C24" s="31"/>
      <c r="D24" s="5"/>
      <c r="E24" s="154"/>
      <c r="F24" s="154"/>
    </row>
    <row r="25" spans="1:6" x14ac:dyDescent="0.25">
      <c r="A25" s="31"/>
      <c r="B25" s="5"/>
      <c r="C25" s="31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/>
      <c r="F29" s="154"/>
    </row>
    <row r="30" spans="1:6" x14ac:dyDescent="0.25">
      <c r="A30" s="163" t="s">
        <v>40</v>
      </c>
      <c r="B30" s="163"/>
      <c r="C30" s="163"/>
      <c r="D30" s="8"/>
      <c r="E30" s="154">
        <f>E19+E20</f>
        <v>0</v>
      </c>
      <c r="F30" s="154"/>
    </row>
    <row r="31" spans="1:6" x14ac:dyDescent="0.25">
      <c r="A31" s="163" t="s">
        <v>41</v>
      </c>
      <c r="B31" s="163"/>
      <c r="C31" s="163"/>
      <c r="D31" s="8"/>
      <c r="E31" s="154"/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0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73"/>
      <c r="F35" s="173"/>
    </row>
    <row r="36" spans="1:6" x14ac:dyDescent="0.25">
      <c r="A36" s="163" t="s">
        <v>45</v>
      </c>
      <c r="B36" s="163"/>
      <c r="C36" s="163"/>
      <c r="D36" s="8"/>
      <c r="E36" s="173">
        <f>E33+E35</f>
        <v>0</v>
      </c>
      <c r="F36" s="173"/>
    </row>
    <row r="37" spans="1:6" ht="54" customHeight="1" x14ac:dyDescent="0.25">
      <c r="A37" s="152" t="s">
        <v>60</v>
      </c>
      <c r="B37" s="174"/>
      <c r="C37" s="174"/>
      <c r="D37" s="174"/>
      <c r="E37" s="174"/>
      <c r="F37" s="174"/>
    </row>
    <row r="38" spans="1:6" ht="15" customHeight="1" x14ac:dyDescent="0.25">
      <c r="A38" s="175"/>
      <c r="B38" s="175"/>
      <c r="C38" s="175"/>
      <c r="D38" s="175"/>
      <c r="E38" s="175"/>
      <c r="F38" s="175"/>
    </row>
    <row r="39" spans="1:6" ht="15" customHeight="1" x14ac:dyDescent="0.25">
      <c r="A39" s="1"/>
      <c r="B39" s="1"/>
      <c r="C39" s="1"/>
      <c r="D39" s="1"/>
      <c r="E39" s="1"/>
      <c r="F39" s="1"/>
    </row>
    <row r="40" spans="1:6" ht="15" customHeight="1" x14ac:dyDescent="0.25">
      <c r="A40" s="1"/>
      <c r="B40" s="1"/>
      <c r="C40" s="1"/>
      <c r="D40" s="1"/>
      <c r="E40" s="1"/>
      <c r="F40" s="1"/>
    </row>
    <row r="41" spans="1:6" ht="15" customHeight="1" x14ac:dyDescent="0.25">
      <c r="A41" s="165"/>
      <c r="B41" s="165"/>
      <c r="C41" s="165"/>
      <c r="D41" s="165"/>
      <c r="E41" s="165"/>
      <c r="F41" s="165"/>
    </row>
    <row r="42" spans="1:6" ht="15" customHeight="1" x14ac:dyDescent="0.25">
      <c r="A42" s="1"/>
      <c r="B42" s="1"/>
      <c r="C42" s="1"/>
      <c r="D42" s="1"/>
      <c r="E42" s="1"/>
      <c r="F42" s="1"/>
    </row>
    <row r="43" spans="1:6" ht="15" customHeight="1" x14ac:dyDescent="0.25">
      <c r="A43" s="1"/>
      <c r="B43" s="1"/>
      <c r="C43" s="1"/>
      <c r="D43" s="1"/>
      <c r="E43" s="1"/>
      <c r="F43" s="1"/>
    </row>
    <row r="44" spans="1:6" ht="15" customHeight="1" x14ac:dyDescent="0.25">
      <c r="A44" s="1"/>
      <c r="B44" s="1"/>
      <c r="C44" s="1"/>
      <c r="D44" s="1"/>
      <c r="E44" s="1"/>
      <c r="F44" s="1"/>
    </row>
    <row r="45" spans="1:6" ht="15" customHeight="1" x14ac:dyDescent="0.25">
      <c r="A45" s="1"/>
      <c r="B45" s="1"/>
      <c r="C45" s="1"/>
      <c r="D45" s="1"/>
      <c r="E45" s="1"/>
      <c r="F45" s="1"/>
    </row>
    <row r="46" spans="1:6" ht="15" customHeight="1" x14ac:dyDescent="0.25">
      <c r="A46" s="1"/>
      <c r="B46" s="1"/>
      <c r="C46" s="1"/>
      <c r="D46" s="1"/>
      <c r="E46" s="1"/>
      <c r="F46" s="1"/>
    </row>
    <row r="47" spans="1:6" ht="15" customHeight="1" x14ac:dyDescent="0.25">
      <c r="A47" s="1"/>
      <c r="B47" s="1"/>
      <c r="C47" s="1"/>
      <c r="D47" s="1"/>
      <c r="E47" s="1"/>
      <c r="F47" s="1"/>
    </row>
    <row r="48" spans="1:6" ht="15" customHeight="1" x14ac:dyDescent="0.25">
      <c r="A48" s="1"/>
      <c r="B48" s="1"/>
      <c r="C48" s="1"/>
      <c r="D48" s="1"/>
      <c r="E48" s="1"/>
      <c r="F48" s="1"/>
    </row>
    <row r="49" spans="1:6" ht="15" customHeight="1" x14ac:dyDescent="0.25">
      <c r="A49" s="1"/>
      <c r="B49" s="1"/>
      <c r="C49" s="1"/>
      <c r="D49" s="1"/>
      <c r="E49" s="1"/>
      <c r="F49" s="1"/>
    </row>
    <row r="50" spans="1:6" ht="65.25" customHeight="1" x14ac:dyDescent="0.25">
      <c r="A50" s="164" t="s">
        <v>0</v>
      </c>
      <c r="B50" s="164" t="s">
        <v>1</v>
      </c>
      <c r="C50" s="10" t="s">
        <v>2</v>
      </c>
      <c r="D50" s="10" t="s">
        <v>4</v>
      </c>
      <c r="E50" s="10" t="s">
        <v>6</v>
      </c>
      <c r="F50" s="164" t="s">
        <v>8</v>
      </c>
    </row>
    <row r="51" spans="1:6" x14ac:dyDescent="0.25">
      <c r="A51" s="164"/>
      <c r="B51" s="164"/>
      <c r="C51" s="11" t="s">
        <v>3</v>
      </c>
      <c r="D51" s="11" t="s">
        <v>5</v>
      </c>
      <c r="E51" s="11" t="s">
        <v>7</v>
      </c>
      <c r="F51" s="164"/>
    </row>
    <row r="52" spans="1:6" x14ac:dyDescent="0.25">
      <c r="A52" s="30"/>
      <c r="B52" s="164" t="s">
        <v>53</v>
      </c>
      <c r="C52" s="164"/>
      <c r="D52" s="164"/>
      <c r="E52" s="164"/>
      <c r="F52" s="164"/>
    </row>
    <row r="53" spans="1:6" ht="19.5" customHeight="1" x14ac:dyDescent="0.25">
      <c r="A53" s="12" t="s">
        <v>9</v>
      </c>
      <c r="B53" s="14">
        <v>20626.52</v>
      </c>
      <c r="C53" s="5">
        <v>0</v>
      </c>
      <c r="D53" s="5">
        <v>0</v>
      </c>
      <c r="E53" s="5">
        <f>C53+D53</f>
        <v>0</v>
      </c>
      <c r="F53" s="14">
        <v>20626.52</v>
      </c>
    </row>
    <row r="54" spans="1:6" ht="17.25" customHeight="1" x14ac:dyDescent="0.25">
      <c r="A54" s="12" t="s">
        <v>10</v>
      </c>
      <c r="B54" s="5">
        <v>0</v>
      </c>
      <c r="C54" s="5">
        <v>0</v>
      </c>
      <c r="D54" s="5">
        <v>0</v>
      </c>
      <c r="E54" s="5">
        <f t="shared" ref="E54:E69" si="0">C54+D54</f>
        <v>0</v>
      </c>
      <c r="F54" s="5">
        <v>0</v>
      </c>
    </row>
    <row r="55" spans="1:6" ht="15" customHeight="1" x14ac:dyDescent="0.25">
      <c r="A55" s="12" t="s">
        <v>11</v>
      </c>
      <c r="B55" s="5">
        <v>0</v>
      </c>
      <c r="C55" s="5">
        <v>0</v>
      </c>
      <c r="D55" s="5">
        <v>0</v>
      </c>
      <c r="E55" s="5">
        <f t="shared" si="0"/>
        <v>0</v>
      </c>
      <c r="F55" s="5">
        <v>0</v>
      </c>
    </row>
    <row r="56" spans="1:6" ht="21.75" customHeight="1" x14ac:dyDescent="0.25">
      <c r="A56" s="12" t="s">
        <v>12</v>
      </c>
      <c r="B56" s="5">
        <v>0</v>
      </c>
      <c r="C56" s="5">
        <v>0</v>
      </c>
      <c r="D56" s="5">
        <v>0</v>
      </c>
      <c r="E56" s="5">
        <f t="shared" si="0"/>
        <v>0</v>
      </c>
      <c r="F56" s="5">
        <v>0</v>
      </c>
    </row>
    <row r="57" spans="1:6" x14ac:dyDescent="0.25">
      <c r="A57" s="12" t="s">
        <v>13</v>
      </c>
      <c r="B57" s="5">
        <v>0</v>
      </c>
      <c r="C57" s="5">
        <v>0</v>
      </c>
      <c r="D57" s="5">
        <v>0</v>
      </c>
      <c r="E57" s="5">
        <f t="shared" si="0"/>
        <v>0</v>
      </c>
      <c r="F57" s="5">
        <v>0</v>
      </c>
    </row>
    <row r="58" spans="1:6" ht="22.5" x14ac:dyDescent="0.25">
      <c r="A58" s="12" t="s">
        <v>14</v>
      </c>
      <c r="B58" s="5">
        <v>0</v>
      </c>
      <c r="C58" s="5">
        <v>0</v>
      </c>
      <c r="D58" s="5">
        <v>0</v>
      </c>
      <c r="E58" s="5">
        <f t="shared" si="0"/>
        <v>0</v>
      </c>
      <c r="F58" s="5">
        <v>0</v>
      </c>
    </row>
    <row r="59" spans="1:6" x14ac:dyDescent="0.25">
      <c r="A59" s="12" t="s">
        <v>15</v>
      </c>
      <c r="B59" s="5">
        <v>0</v>
      </c>
      <c r="C59" s="5">
        <v>0</v>
      </c>
      <c r="D59" s="5">
        <v>0</v>
      </c>
      <c r="E59" s="5">
        <f t="shared" si="0"/>
        <v>0</v>
      </c>
      <c r="F59" s="5">
        <v>0</v>
      </c>
    </row>
    <row r="60" spans="1:6" ht="22.5" x14ac:dyDescent="0.25">
      <c r="A60" s="12" t="s">
        <v>16</v>
      </c>
      <c r="B60" s="5">
        <v>0</v>
      </c>
      <c r="C60" s="5">
        <v>0</v>
      </c>
      <c r="D60" s="5">
        <v>0</v>
      </c>
      <c r="E60" s="5">
        <f t="shared" si="0"/>
        <v>0</v>
      </c>
      <c r="F60" s="5">
        <v>0</v>
      </c>
    </row>
    <row r="61" spans="1:6" x14ac:dyDescent="0.25">
      <c r="A61" s="12" t="s">
        <v>17</v>
      </c>
      <c r="B61" s="5">
        <v>0</v>
      </c>
      <c r="C61" s="5">
        <v>0</v>
      </c>
      <c r="D61" s="5">
        <v>0</v>
      </c>
      <c r="E61" s="5">
        <f t="shared" si="0"/>
        <v>0</v>
      </c>
      <c r="F61" s="5">
        <v>0</v>
      </c>
    </row>
    <row r="62" spans="1:6" x14ac:dyDescent="0.25">
      <c r="A62" s="12" t="s">
        <v>18</v>
      </c>
      <c r="B62" s="5">
        <v>0</v>
      </c>
      <c r="C62" s="5">
        <v>0</v>
      </c>
      <c r="D62" s="5">
        <v>0</v>
      </c>
      <c r="E62" s="5">
        <f t="shared" si="0"/>
        <v>0</v>
      </c>
      <c r="F62" s="5">
        <v>0</v>
      </c>
    </row>
    <row r="63" spans="1:6" x14ac:dyDescent="0.25">
      <c r="A63" s="12" t="s">
        <v>19</v>
      </c>
      <c r="B63" s="5">
        <v>0</v>
      </c>
      <c r="C63" s="5">
        <v>0</v>
      </c>
      <c r="D63" s="5">
        <v>0</v>
      </c>
      <c r="E63" s="5">
        <f t="shared" si="0"/>
        <v>0</v>
      </c>
      <c r="F63" s="5">
        <v>0</v>
      </c>
    </row>
    <row r="64" spans="1:6" x14ac:dyDescent="0.25">
      <c r="A64" s="12" t="s">
        <v>20</v>
      </c>
      <c r="B64" s="5">
        <v>0</v>
      </c>
      <c r="C64" s="5">
        <v>0</v>
      </c>
      <c r="D64" s="5">
        <v>0</v>
      </c>
      <c r="E64" s="5">
        <f t="shared" si="0"/>
        <v>0</v>
      </c>
      <c r="F64" s="5">
        <v>0</v>
      </c>
    </row>
    <row r="65" spans="1:9" ht="22.5" x14ac:dyDescent="0.25">
      <c r="A65" s="12" t="s">
        <v>21</v>
      </c>
      <c r="B65" s="5">
        <v>0</v>
      </c>
      <c r="C65" s="5">
        <v>0</v>
      </c>
      <c r="D65" s="5">
        <v>0</v>
      </c>
      <c r="E65" s="5">
        <f t="shared" si="0"/>
        <v>0</v>
      </c>
      <c r="F65" s="5">
        <v>0</v>
      </c>
    </row>
    <row r="66" spans="1:9" x14ac:dyDescent="0.25">
      <c r="A66" s="12" t="s">
        <v>22</v>
      </c>
      <c r="B66" s="5">
        <v>0</v>
      </c>
      <c r="C66" s="5">
        <v>0</v>
      </c>
      <c r="D66" s="5">
        <v>0</v>
      </c>
      <c r="E66" s="5">
        <f t="shared" si="0"/>
        <v>0</v>
      </c>
      <c r="F66" s="5">
        <v>0</v>
      </c>
    </row>
    <row r="67" spans="1:9" ht="22.5" x14ac:dyDescent="0.25">
      <c r="A67" s="12" t="s">
        <v>23</v>
      </c>
      <c r="B67" s="14">
        <v>1.33</v>
      </c>
      <c r="C67" s="5">
        <v>0</v>
      </c>
      <c r="D67" s="5">
        <v>0</v>
      </c>
      <c r="E67" s="5">
        <f t="shared" si="0"/>
        <v>0</v>
      </c>
      <c r="F67" s="14">
        <v>1.33</v>
      </c>
    </row>
    <row r="68" spans="1:9" x14ac:dyDescent="0.25">
      <c r="A68" s="12" t="s">
        <v>24</v>
      </c>
      <c r="B68" s="5">
        <v>0</v>
      </c>
      <c r="C68" s="5">
        <v>0</v>
      </c>
      <c r="D68" s="5">
        <v>0</v>
      </c>
      <c r="E68" s="5">
        <f t="shared" si="0"/>
        <v>0</v>
      </c>
      <c r="F68" s="5">
        <v>0</v>
      </c>
    </row>
    <row r="69" spans="1:9" x14ac:dyDescent="0.25">
      <c r="A69" s="13" t="s">
        <v>25</v>
      </c>
      <c r="B69" s="14">
        <f>SUM(B53:B68)</f>
        <v>20627.850000000002</v>
      </c>
      <c r="C69" s="5">
        <f>SUM(C53:C68)</f>
        <v>0</v>
      </c>
      <c r="D69" s="5">
        <f>SUM(D53:D68)</f>
        <v>0</v>
      </c>
      <c r="E69" s="5">
        <f t="shared" si="0"/>
        <v>0</v>
      </c>
      <c r="F69" s="14">
        <f>SUM(F53:F68)</f>
        <v>20627.850000000002</v>
      </c>
    </row>
    <row r="70" spans="1:9" ht="110.25" customHeight="1" x14ac:dyDescent="0.25">
      <c r="A70" s="166" t="s">
        <v>26</v>
      </c>
      <c r="B70" s="167"/>
      <c r="C70" s="167"/>
      <c r="D70" s="167"/>
      <c r="E70" s="167"/>
      <c r="F70" s="167"/>
      <c r="I70" s="2"/>
    </row>
    <row r="71" spans="1:9" ht="13.5" customHeight="1" x14ac:dyDescent="0.25">
      <c r="A71" s="164" t="s">
        <v>46</v>
      </c>
      <c r="B71" s="164"/>
      <c r="C71" s="164"/>
      <c r="D71" s="164"/>
      <c r="E71" s="164"/>
      <c r="F71" s="164"/>
    </row>
    <row r="72" spans="1:9" ht="12.75" customHeight="1" x14ac:dyDescent="0.25">
      <c r="A72" s="168" t="s">
        <v>47</v>
      </c>
      <c r="B72" s="168"/>
      <c r="C72" s="168"/>
      <c r="D72" s="168"/>
      <c r="E72" s="169">
        <f>E36</f>
        <v>0</v>
      </c>
      <c r="F72" s="169"/>
    </row>
    <row r="73" spans="1:9" ht="12" customHeight="1" x14ac:dyDescent="0.25">
      <c r="A73" s="168" t="s">
        <v>48</v>
      </c>
      <c r="B73" s="168"/>
      <c r="C73" s="168"/>
      <c r="D73" s="168"/>
      <c r="E73" s="169">
        <f>C69+D69</f>
        <v>0</v>
      </c>
      <c r="F73" s="169"/>
    </row>
    <row r="74" spans="1:9" ht="14.25" customHeight="1" x14ac:dyDescent="0.25">
      <c r="A74" s="168" t="s">
        <v>49</v>
      </c>
      <c r="B74" s="168"/>
      <c r="C74" s="168"/>
      <c r="D74" s="168"/>
      <c r="E74" s="169">
        <f>E33-(E73-E35)</f>
        <v>0</v>
      </c>
      <c r="F74" s="169"/>
    </row>
    <row r="75" spans="1:9" ht="13.5" customHeight="1" x14ac:dyDescent="0.25">
      <c r="A75" s="168" t="s">
        <v>50</v>
      </c>
      <c r="B75" s="168"/>
      <c r="C75" s="168"/>
      <c r="D75" s="168"/>
      <c r="E75" s="169">
        <v>0</v>
      </c>
      <c r="F75" s="169"/>
    </row>
    <row r="76" spans="1:9" ht="14.25" customHeight="1" x14ac:dyDescent="0.25">
      <c r="A76" s="168" t="s">
        <v>51</v>
      </c>
      <c r="B76" s="168"/>
      <c r="C76" s="168"/>
      <c r="D76" s="168"/>
      <c r="E76" s="169">
        <f>E74-E75</f>
        <v>0</v>
      </c>
      <c r="F76" s="169"/>
    </row>
    <row r="77" spans="1:9" ht="17.25" customHeight="1" x14ac:dyDescent="0.25">
      <c r="A77" s="151" t="s">
        <v>52</v>
      </c>
      <c r="B77" s="151"/>
      <c r="C77" s="151"/>
      <c r="D77" s="151"/>
      <c r="E77" s="151"/>
      <c r="F77" s="151"/>
    </row>
    <row r="78" spans="1:9" ht="17.25" customHeight="1" x14ac:dyDescent="0.25">
      <c r="A78" s="152"/>
      <c r="B78" s="152"/>
      <c r="C78" s="152"/>
      <c r="D78" s="152"/>
      <c r="E78" s="152"/>
      <c r="F78" s="152"/>
    </row>
    <row r="79" spans="1:9" ht="17.25" customHeight="1" x14ac:dyDescent="0.25">
      <c r="A79" s="50"/>
      <c r="B79" s="50"/>
      <c r="C79" s="50"/>
      <c r="D79" s="50"/>
      <c r="E79" s="50"/>
      <c r="F79" s="50"/>
    </row>
    <row r="80" spans="1:9" ht="15.95" customHeight="1" x14ac:dyDescent="0.25">
      <c r="A80" s="149" t="s">
        <v>54</v>
      </c>
      <c r="B80" s="149"/>
      <c r="C80" s="149"/>
      <c r="D80" s="149"/>
      <c r="E80" s="149"/>
      <c r="F80" s="149"/>
    </row>
    <row r="81" spans="1:6" ht="13.5" customHeight="1" x14ac:dyDescent="0.25">
      <c r="A81" s="150"/>
      <c r="B81" s="150"/>
      <c r="C81" s="150"/>
      <c r="D81" s="150"/>
      <c r="E81" s="150"/>
      <c r="F81" s="150"/>
    </row>
    <row r="82" spans="1:6" ht="13.5" customHeight="1" x14ac:dyDescent="0.25">
      <c r="A82" s="34" t="s">
        <v>61</v>
      </c>
      <c r="B82" s="34"/>
      <c r="C82" s="34"/>
      <c r="D82" s="34"/>
      <c r="E82" s="34"/>
      <c r="F82" s="34"/>
    </row>
    <row r="83" spans="1:6" x14ac:dyDescent="0.25">
      <c r="A83" s="40"/>
      <c r="B83" s="40"/>
      <c r="C83" s="40"/>
      <c r="D83" s="40"/>
      <c r="E83" s="40"/>
      <c r="F83" s="40"/>
    </row>
    <row r="92" spans="1:6" ht="25.5" customHeight="1" x14ac:dyDescent="0.25"/>
  </sheetData>
  <mergeCells count="59">
    <mergeCell ref="A76:D76"/>
    <mergeCell ref="E76:F76"/>
    <mergeCell ref="A7:F8"/>
    <mergeCell ref="A74:D74"/>
    <mergeCell ref="E74:F74"/>
    <mergeCell ref="A75:D75"/>
    <mergeCell ref="E75:F75"/>
    <mergeCell ref="B52:F52"/>
    <mergeCell ref="A34:C34"/>
    <mergeCell ref="E34:F34"/>
    <mergeCell ref="A35:C35"/>
    <mergeCell ref="E35:F35"/>
    <mergeCell ref="A36:C36"/>
    <mergeCell ref="E36:F36"/>
    <mergeCell ref="A37:F37"/>
    <mergeCell ref="A38:F38"/>
    <mergeCell ref="A70:F70"/>
    <mergeCell ref="A71:F71"/>
    <mergeCell ref="A72:D72"/>
    <mergeCell ref="E72:F72"/>
    <mergeCell ref="A73:D73"/>
    <mergeCell ref="E73:F73"/>
    <mergeCell ref="F50:F51"/>
    <mergeCell ref="A31:C31"/>
    <mergeCell ref="E31:F31"/>
    <mergeCell ref="A32:C32"/>
    <mergeCell ref="E32:F32"/>
    <mergeCell ref="A33:C33"/>
    <mergeCell ref="E33:F33"/>
    <mergeCell ref="A41:F41"/>
    <mergeCell ref="A50:A51"/>
    <mergeCell ref="B50:B51"/>
    <mergeCell ref="E27:F27"/>
    <mergeCell ref="E28:F28"/>
    <mergeCell ref="A29:C29"/>
    <mergeCell ref="E29:F29"/>
    <mergeCell ref="A30:C30"/>
    <mergeCell ref="E30:F30"/>
    <mergeCell ref="A9:F9"/>
    <mergeCell ref="A10:F10"/>
    <mergeCell ref="A11:F11"/>
    <mergeCell ref="A12:C12"/>
    <mergeCell ref="A13:C13"/>
    <mergeCell ref="A80:F80"/>
    <mergeCell ref="A81:F81"/>
    <mergeCell ref="A77:F78"/>
    <mergeCell ref="A14:C14"/>
    <mergeCell ref="E26:F26"/>
    <mergeCell ref="A15:C15"/>
    <mergeCell ref="A16:F16"/>
    <mergeCell ref="A17:F17"/>
    <mergeCell ref="E18:F18"/>
    <mergeCell ref="E19:F19"/>
    <mergeCell ref="E20:F20"/>
    <mergeCell ref="E21:F21"/>
    <mergeCell ref="E22:F22"/>
    <mergeCell ref="E23:F23"/>
    <mergeCell ref="E24:F24"/>
    <mergeCell ref="E25:F25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2"/>
  <sheetViews>
    <sheetView topLeftCell="A55" workbookViewId="0">
      <selection activeCell="A19" sqref="A19:F1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2.5" customHeight="1" x14ac:dyDescent="0.35">
      <c r="A8" s="170" t="s">
        <v>85</v>
      </c>
      <c r="B8" s="170"/>
      <c r="C8" s="170"/>
      <c r="D8" s="170"/>
      <c r="E8" s="170"/>
      <c r="F8" s="170"/>
    </row>
    <row r="9" spans="1:7" ht="27" customHeight="1" x14ac:dyDescent="0.25">
      <c r="A9" s="158" t="s">
        <v>27</v>
      </c>
      <c r="B9" s="159"/>
      <c r="C9" s="159"/>
      <c r="D9" s="159"/>
      <c r="E9" s="159"/>
      <c r="F9" s="159"/>
    </row>
    <row r="10" spans="1:7" ht="146.2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94" t="s">
        <v>29</v>
      </c>
      <c r="E12" s="94" t="s">
        <v>30</v>
      </c>
      <c r="F12" s="94" t="s">
        <v>31</v>
      </c>
    </row>
    <row r="13" spans="1:7" x14ac:dyDescent="0.25">
      <c r="A13" s="153" t="s">
        <v>55</v>
      </c>
      <c r="B13" s="153"/>
      <c r="C13" s="153"/>
      <c r="D13" s="38">
        <v>43374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91"/>
      <c r="E14" s="91"/>
      <c r="F14" s="4"/>
    </row>
    <row r="15" spans="1:7" x14ac:dyDescent="0.25">
      <c r="A15" s="153" t="s">
        <v>32</v>
      </c>
      <c r="B15" s="153"/>
      <c r="C15" s="153"/>
      <c r="D15" s="91"/>
      <c r="E15" s="91"/>
      <c r="F15" s="4"/>
    </row>
    <row r="16" spans="1:7" x14ac:dyDescent="0.25">
      <c r="A16" s="182"/>
      <c r="B16" s="182"/>
      <c r="C16" s="182"/>
      <c r="D16" s="182"/>
      <c r="E16" s="182"/>
      <c r="F16" s="182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94" t="s">
        <v>34</v>
      </c>
      <c r="B18" s="94" t="s">
        <v>35</v>
      </c>
      <c r="C18" s="94" t="s">
        <v>36</v>
      </c>
      <c r="D18" s="94" t="s">
        <v>37</v>
      </c>
      <c r="E18" s="157" t="s">
        <v>38</v>
      </c>
      <c r="F18" s="157"/>
    </row>
    <row r="19" spans="1:6" x14ac:dyDescent="0.25">
      <c r="A19" s="6">
        <v>43393</v>
      </c>
      <c r="B19" s="48">
        <v>14640</v>
      </c>
      <c r="C19" s="6">
        <v>43395</v>
      </c>
      <c r="D19" s="49">
        <v>186269</v>
      </c>
      <c r="E19" s="154">
        <v>14640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89"/>
      <c r="B21" s="5"/>
      <c r="C21" s="89"/>
      <c r="D21" s="5"/>
      <c r="E21" s="154"/>
      <c r="F21" s="154"/>
    </row>
    <row r="22" spans="1:6" x14ac:dyDescent="0.25">
      <c r="A22" s="89"/>
      <c r="B22" s="5"/>
      <c r="C22" s="89"/>
      <c r="D22" s="5"/>
      <c r="E22" s="154"/>
      <c r="F22" s="154"/>
    </row>
    <row r="23" spans="1:6" x14ac:dyDescent="0.25">
      <c r="A23" s="89"/>
      <c r="B23" s="5"/>
      <c r="C23" s="89"/>
      <c r="D23" s="5"/>
      <c r="E23" s="154"/>
      <c r="F23" s="154"/>
    </row>
    <row r="24" spans="1:6" x14ac:dyDescent="0.25">
      <c r="A24" s="89"/>
      <c r="B24" s="5"/>
      <c r="C24" s="89"/>
      <c r="D24" s="5"/>
      <c r="E24" s="154"/>
      <c r="F24" s="154"/>
    </row>
    <row r="25" spans="1:6" x14ac:dyDescent="0.25">
      <c r="A25" s="89"/>
      <c r="B25" s="5"/>
      <c r="C25" s="89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Setembro!E75</f>
        <v>7603.7999999999956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SUM(E19:F28)</f>
        <v>14640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19.23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22263.029999999995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1161.05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23424.079999999994</v>
      </c>
      <c r="F36" s="154"/>
    </row>
    <row r="37" spans="1:6" ht="65.25" customHeight="1" x14ac:dyDescent="0.25">
      <c r="A37" s="179" t="s">
        <v>57</v>
      </c>
      <c r="B37" s="180"/>
      <c r="C37" s="180"/>
      <c r="D37" s="180"/>
      <c r="E37" s="180"/>
      <c r="F37" s="180"/>
    </row>
    <row r="41" spans="1:6" x14ac:dyDescent="0.25">
      <c r="A41" s="165"/>
      <c r="B41" s="165"/>
      <c r="C41" s="165"/>
      <c r="D41" s="165"/>
      <c r="E41" s="165"/>
      <c r="F41" s="165"/>
    </row>
    <row r="42" spans="1:6" x14ac:dyDescent="0.25">
      <c r="A42" s="92"/>
      <c r="B42" s="93"/>
      <c r="C42" s="93"/>
      <c r="D42" s="93"/>
      <c r="E42" s="93"/>
      <c r="F42" s="93"/>
    </row>
    <row r="43" spans="1:6" x14ac:dyDescent="0.25">
      <c r="A43" s="92"/>
      <c r="B43" s="93"/>
      <c r="C43" s="93"/>
      <c r="D43" s="93"/>
      <c r="E43" s="93"/>
      <c r="F43" s="93"/>
    </row>
    <row r="44" spans="1:6" x14ac:dyDescent="0.25">
      <c r="A44" s="92"/>
      <c r="B44" s="93"/>
      <c r="C44" s="93"/>
      <c r="D44" s="93"/>
      <c r="E44" s="93"/>
      <c r="F44" s="93"/>
    </row>
    <row r="45" spans="1:6" x14ac:dyDescent="0.25">
      <c r="A45" s="92"/>
      <c r="B45" s="93"/>
      <c r="C45" s="93"/>
      <c r="D45" s="93"/>
      <c r="E45" s="93"/>
      <c r="F45" s="93"/>
    </row>
    <row r="46" spans="1:6" x14ac:dyDescent="0.25">
      <c r="A46" s="92"/>
      <c r="B46" s="93"/>
      <c r="C46" s="93"/>
      <c r="D46" s="93"/>
      <c r="E46" s="93"/>
      <c r="F46" s="93"/>
    </row>
    <row r="47" spans="1:6" x14ac:dyDescent="0.25">
      <c r="A47" s="92"/>
      <c r="B47" s="93"/>
      <c r="C47" s="93"/>
      <c r="D47" s="93"/>
      <c r="E47" s="93"/>
      <c r="F47" s="93"/>
    </row>
    <row r="48" spans="1:6" x14ac:dyDescent="0.25">
      <c r="A48" s="92"/>
      <c r="B48" s="93"/>
      <c r="C48" s="93"/>
      <c r="D48" s="93"/>
      <c r="E48" s="93"/>
      <c r="F48" s="93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90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13129.34</v>
      </c>
      <c r="C52" s="23">
        <v>2736.62</v>
      </c>
      <c r="D52" s="23">
        <v>10803.43</v>
      </c>
      <c r="E52" s="23">
        <f>C52+D52</f>
        <v>13540.05</v>
      </c>
      <c r="F52" s="23">
        <v>2787.46</v>
      </c>
    </row>
    <row r="53" spans="1:6" x14ac:dyDescent="0.25">
      <c r="A53" s="22" t="s">
        <v>10</v>
      </c>
      <c r="B53" s="24">
        <v>0</v>
      </c>
      <c r="C53" s="24">
        <v>0</v>
      </c>
      <c r="D53" s="24">
        <v>0</v>
      </c>
      <c r="E53" s="24">
        <f t="shared" ref="E53:E67" si="0">C53+D53</f>
        <v>0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si="0"/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9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ht="19.5" x14ac:dyDescent="0.25">
      <c r="A66" s="22" t="s">
        <v>23</v>
      </c>
      <c r="B66" s="23">
        <v>101.18</v>
      </c>
      <c r="C66" s="24">
        <v>0</v>
      </c>
      <c r="D66" s="23">
        <f>B66</f>
        <v>101.18</v>
      </c>
      <c r="E66" s="23">
        <f t="shared" si="0"/>
        <v>101.18</v>
      </c>
      <c r="F66" s="24">
        <v>0</v>
      </c>
    </row>
    <row r="67" spans="1:9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9" x14ac:dyDescent="0.25">
      <c r="A68" s="25" t="s">
        <v>25</v>
      </c>
      <c r="B68" s="36">
        <f>SUM(B52:B67)</f>
        <v>13230.52</v>
      </c>
      <c r="C68" s="37">
        <f>SUM(C52:C67)</f>
        <v>2736.62</v>
      </c>
      <c r="D68" s="37">
        <f>SUM(D52:D67)</f>
        <v>10904.61</v>
      </c>
      <c r="E68" s="37">
        <f>C68+D68</f>
        <v>13641.23</v>
      </c>
      <c r="F68" s="37">
        <f>SUM(F52:F67)</f>
        <v>2787.46</v>
      </c>
    </row>
    <row r="69" spans="1:9" ht="114.75" customHeight="1" x14ac:dyDescent="0.25">
      <c r="A69" s="166" t="s">
        <v>26</v>
      </c>
      <c r="B69" s="167"/>
      <c r="C69" s="167"/>
      <c r="D69" s="167"/>
      <c r="E69" s="167"/>
      <c r="F69" s="167"/>
      <c r="I69" s="2"/>
    </row>
    <row r="70" spans="1:9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9" ht="15" customHeight="1" x14ac:dyDescent="0.25">
      <c r="A71" s="168" t="s">
        <v>47</v>
      </c>
      <c r="B71" s="168"/>
      <c r="C71" s="168"/>
      <c r="D71" s="168"/>
      <c r="E71" s="169">
        <f>E36</f>
        <v>23424.079999999994</v>
      </c>
      <c r="F71" s="169"/>
    </row>
    <row r="72" spans="1:9" ht="15" customHeight="1" x14ac:dyDescent="0.25">
      <c r="A72" s="168" t="s">
        <v>48</v>
      </c>
      <c r="B72" s="168"/>
      <c r="C72" s="168"/>
      <c r="D72" s="168"/>
      <c r="E72" s="169">
        <f>C68+D68</f>
        <v>13641.23</v>
      </c>
      <c r="F72" s="169"/>
    </row>
    <row r="73" spans="1:9" ht="15" customHeight="1" x14ac:dyDescent="0.25">
      <c r="A73" s="168" t="s">
        <v>49</v>
      </c>
      <c r="B73" s="168"/>
      <c r="C73" s="168"/>
      <c r="D73" s="168"/>
      <c r="E73" s="169">
        <f>E33-(E72-E35)</f>
        <v>9782.8499999999949</v>
      </c>
      <c r="F73" s="169"/>
    </row>
    <row r="74" spans="1:9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9" ht="15" customHeight="1" x14ac:dyDescent="0.25">
      <c r="A75" s="164" t="s">
        <v>51</v>
      </c>
      <c r="B75" s="164"/>
      <c r="C75" s="164"/>
      <c r="D75" s="164"/>
      <c r="E75" s="181">
        <f>E73-E74</f>
        <v>9782.8499999999949</v>
      </c>
      <c r="F75" s="181"/>
    </row>
    <row r="76" spans="1:9" ht="12.75" customHeight="1" x14ac:dyDescent="0.25">
      <c r="A76" s="177" t="s">
        <v>52</v>
      </c>
      <c r="B76" s="177"/>
      <c r="C76" s="177"/>
      <c r="D76" s="177"/>
      <c r="E76" s="177"/>
      <c r="F76" s="177"/>
    </row>
    <row r="77" spans="1:9" ht="15" customHeight="1" x14ac:dyDescent="0.25">
      <c r="A77" s="178"/>
      <c r="B77" s="178"/>
      <c r="C77" s="178"/>
      <c r="D77" s="178"/>
      <c r="E77" s="178"/>
      <c r="F77" s="178"/>
    </row>
    <row r="78" spans="1:9" ht="7.5" customHeight="1" x14ac:dyDescent="0.25">
      <c r="A78" s="35"/>
      <c r="B78" s="35"/>
      <c r="C78" s="35"/>
      <c r="D78" s="35"/>
      <c r="E78" s="35"/>
      <c r="F78" s="35"/>
    </row>
    <row r="79" spans="1:9" ht="15" customHeight="1" x14ac:dyDescent="0.25">
      <c r="A79" s="35" t="s">
        <v>86</v>
      </c>
    </row>
    <row r="80" spans="1:9" ht="15" customHeight="1" x14ac:dyDescent="0.25">
      <c r="A80" s="35"/>
    </row>
    <row r="81" spans="1:6" x14ac:dyDescent="0.25">
      <c r="A81" s="35"/>
      <c r="B81" s="35"/>
      <c r="C81" s="35"/>
      <c r="D81" s="35"/>
      <c r="E81" s="35"/>
      <c r="F81" s="35"/>
    </row>
    <row r="82" spans="1:6" x14ac:dyDescent="0.25">
      <c r="A82" s="176" t="s">
        <v>63</v>
      </c>
      <c r="B82" s="176"/>
      <c r="C82" s="176"/>
      <c r="D82" s="176"/>
      <c r="E82" s="176"/>
      <c r="F82" s="176"/>
    </row>
  </sheetData>
  <mergeCells count="57">
    <mergeCell ref="A76:F77"/>
    <mergeCell ref="A82:F82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  <mergeCell ref="A72:D72"/>
    <mergeCell ref="E72:F72"/>
    <mergeCell ref="B51:F51"/>
    <mergeCell ref="A34:C34"/>
    <mergeCell ref="E34:F34"/>
    <mergeCell ref="A35:C35"/>
    <mergeCell ref="E35:F35"/>
    <mergeCell ref="A36:C36"/>
    <mergeCell ref="E36:F36"/>
    <mergeCell ref="A37:F37"/>
    <mergeCell ref="A41:F41"/>
    <mergeCell ref="A49:A50"/>
    <mergeCell ref="B49:B50"/>
    <mergeCell ref="F49:F50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2"/>
  <sheetViews>
    <sheetView topLeftCell="A58" workbookViewId="0">
      <selection activeCell="A19" sqref="A19:F1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2.5" customHeight="1" x14ac:dyDescent="0.35">
      <c r="A8" s="170" t="s">
        <v>87</v>
      </c>
      <c r="B8" s="170"/>
      <c r="C8" s="170"/>
      <c r="D8" s="170"/>
      <c r="E8" s="170"/>
      <c r="F8" s="170"/>
    </row>
    <row r="9" spans="1:7" ht="27" customHeight="1" x14ac:dyDescent="0.25">
      <c r="A9" s="158" t="s">
        <v>27</v>
      </c>
      <c r="B9" s="159"/>
      <c r="C9" s="159"/>
      <c r="D9" s="159"/>
      <c r="E9" s="159"/>
      <c r="F9" s="159"/>
    </row>
    <row r="10" spans="1:7" ht="146.2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96" t="s">
        <v>29</v>
      </c>
      <c r="E12" s="96" t="s">
        <v>30</v>
      </c>
      <c r="F12" s="96" t="s">
        <v>31</v>
      </c>
    </row>
    <row r="13" spans="1:7" x14ac:dyDescent="0.25">
      <c r="A13" s="153" t="s">
        <v>55</v>
      </c>
      <c r="B13" s="153"/>
      <c r="C13" s="153"/>
      <c r="D13" s="38">
        <v>43405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97"/>
      <c r="E14" s="97"/>
      <c r="F14" s="4"/>
    </row>
    <row r="15" spans="1:7" x14ac:dyDescent="0.25">
      <c r="A15" s="153" t="s">
        <v>32</v>
      </c>
      <c r="B15" s="153"/>
      <c r="C15" s="153"/>
      <c r="D15" s="97"/>
      <c r="E15" s="97"/>
      <c r="F15" s="4"/>
    </row>
    <row r="16" spans="1:7" x14ac:dyDescent="0.25">
      <c r="A16" s="182"/>
      <c r="B16" s="182"/>
      <c r="C16" s="182"/>
      <c r="D16" s="182"/>
      <c r="E16" s="182"/>
      <c r="F16" s="182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96" t="s">
        <v>34</v>
      </c>
      <c r="B18" s="96" t="s">
        <v>35</v>
      </c>
      <c r="C18" s="96" t="s">
        <v>36</v>
      </c>
      <c r="D18" s="96" t="s">
        <v>37</v>
      </c>
      <c r="E18" s="157" t="s">
        <v>38</v>
      </c>
      <c r="F18" s="157"/>
    </row>
    <row r="19" spans="1:6" x14ac:dyDescent="0.25">
      <c r="A19" s="6">
        <v>43424</v>
      </c>
      <c r="B19" s="48">
        <v>14640</v>
      </c>
      <c r="C19" s="6">
        <v>43424</v>
      </c>
      <c r="D19" s="49">
        <v>102286</v>
      </c>
      <c r="E19" s="154">
        <v>14640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99"/>
      <c r="B21" s="5"/>
      <c r="C21" s="99"/>
      <c r="D21" s="5"/>
      <c r="E21" s="154"/>
      <c r="F21" s="154"/>
    </row>
    <row r="22" spans="1:6" x14ac:dyDescent="0.25">
      <c r="A22" s="99"/>
      <c r="B22" s="5"/>
      <c r="C22" s="99"/>
      <c r="D22" s="5"/>
      <c r="E22" s="154"/>
      <c r="F22" s="154"/>
    </row>
    <row r="23" spans="1:6" x14ac:dyDescent="0.25">
      <c r="A23" s="99"/>
      <c r="B23" s="5"/>
      <c r="C23" s="99"/>
      <c r="D23" s="5"/>
      <c r="E23" s="154"/>
      <c r="F23" s="154"/>
    </row>
    <row r="24" spans="1:6" x14ac:dyDescent="0.25">
      <c r="A24" s="99"/>
      <c r="B24" s="5"/>
      <c r="C24" s="99"/>
      <c r="D24" s="5"/>
      <c r="E24" s="154"/>
      <c r="F24" s="154"/>
    </row>
    <row r="25" spans="1:6" x14ac:dyDescent="0.25">
      <c r="A25" s="99"/>
      <c r="B25" s="5"/>
      <c r="C25" s="99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Outubro!E75</f>
        <v>9782.8499999999949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SUM(E19:F28)</f>
        <v>14640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36.369999999999997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24459.219999999994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2295.5100000000002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26754.729999999996</v>
      </c>
      <c r="F36" s="154"/>
    </row>
    <row r="37" spans="1:6" ht="65.25" customHeight="1" x14ac:dyDescent="0.25">
      <c r="A37" s="179" t="s">
        <v>57</v>
      </c>
      <c r="B37" s="180"/>
      <c r="C37" s="180"/>
      <c r="D37" s="180"/>
      <c r="E37" s="180"/>
      <c r="F37" s="180"/>
    </row>
    <row r="41" spans="1:6" x14ac:dyDescent="0.25">
      <c r="A41" s="165"/>
      <c r="B41" s="165"/>
      <c r="C41" s="165"/>
      <c r="D41" s="165"/>
      <c r="E41" s="165"/>
      <c r="F41" s="165"/>
    </row>
    <row r="42" spans="1:6" x14ac:dyDescent="0.25">
      <c r="A42" s="95"/>
      <c r="B42" s="100"/>
      <c r="C42" s="100"/>
      <c r="D42" s="100"/>
      <c r="E42" s="100"/>
      <c r="F42" s="100"/>
    </row>
    <row r="43" spans="1:6" x14ac:dyDescent="0.25">
      <c r="A43" s="95"/>
      <c r="B43" s="100"/>
      <c r="C43" s="100"/>
      <c r="D43" s="100"/>
      <c r="E43" s="100"/>
      <c r="F43" s="100"/>
    </row>
    <row r="44" spans="1:6" x14ac:dyDescent="0.25">
      <c r="A44" s="95"/>
      <c r="B44" s="100"/>
      <c r="C44" s="100"/>
      <c r="D44" s="100"/>
      <c r="E44" s="100"/>
      <c r="F44" s="100"/>
    </row>
    <row r="45" spans="1:6" x14ac:dyDescent="0.25">
      <c r="A45" s="95"/>
      <c r="B45" s="100"/>
      <c r="C45" s="100"/>
      <c r="D45" s="100"/>
      <c r="E45" s="100"/>
      <c r="F45" s="100"/>
    </row>
    <row r="46" spans="1:6" x14ac:dyDescent="0.25">
      <c r="A46" s="95"/>
      <c r="B46" s="100"/>
      <c r="C46" s="100"/>
      <c r="D46" s="100"/>
      <c r="E46" s="100"/>
      <c r="F46" s="100"/>
    </row>
    <row r="47" spans="1:6" x14ac:dyDescent="0.25">
      <c r="A47" s="95"/>
      <c r="B47" s="100"/>
      <c r="C47" s="100"/>
      <c r="D47" s="100"/>
      <c r="E47" s="100"/>
      <c r="F47" s="100"/>
    </row>
    <row r="48" spans="1:6" x14ac:dyDescent="0.25">
      <c r="A48" s="95"/>
      <c r="B48" s="100"/>
      <c r="C48" s="100"/>
      <c r="D48" s="100"/>
      <c r="E48" s="100"/>
      <c r="F48" s="100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98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18697.62</v>
      </c>
      <c r="C52" s="23">
        <v>2560.27</v>
      </c>
      <c r="D52" s="23">
        <v>15075.36</v>
      </c>
      <c r="E52" s="23">
        <f>C52+D52</f>
        <v>17635.63</v>
      </c>
      <c r="F52" s="23">
        <v>2590.33</v>
      </c>
    </row>
    <row r="53" spans="1:6" x14ac:dyDescent="0.25">
      <c r="A53" s="22" t="s">
        <v>10</v>
      </c>
      <c r="B53" s="24">
        <v>0</v>
      </c>
      <c r="C53" s="24">
        <v>0</v>
      </c>
      <c r="D53" s="24">
        <v>0</v>
      </c>
      <c r="E53" s="24">
        <f t="shared" ref="E53:E67" si="0">C53+D53</f>
        <v>0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si="0"/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9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ht="19.5" x14ac:dyDescent="0.25">
      <c r="A66" s="22" t="s">
        <v>23</v>
      </c>
      <c r="B66" s="23">
        <v>105.84</v>
      </c>
      <c r="C66" s="24">
        <v>0</v>
      </c>
      <c r="D66" s="23">
        <f>B66</f>
        <v>105.84</v>
      </c>
      <c r="E66" s="23">
        <f t="shared" si="0"/>
        <v>105.84</v>
      </c>
      <c r="F66" s="24">
        <v>0</v>
      </c>
    </row>
    <row r="67" spans="1:9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9" x14ac:dyDescent="0.25">
      <c r="A68" s="25" t="s">
        <v>25</v>
      </c>
      <c r="B68" s="36">
        <f>SUM(B52:B67)</f>
        <v>18803.46</v>
      </c>
      <c r="C68" s="37">
        <f>SUM(C52:C67)</f>
        <v>2560.27</v>
      </c>
      <c r="D68" s="37">
        <f>SUM(D52:D67)</f>
        <v>15181.2</v>
      </c>
      <c r="E68" s="37">
        <f>C68+D68</f>
        <v>17741.47</v>
      </c>
      <c r="F68" s="37">
        <f>SUM(F52:F67)</f>
        <v>2590.33</v>
      </c>
    </row>
    <row r="69" spans="1:9" ht="114.75" customHeight="1" x14ac:dyDescent="0.25">
      <c r="A69" s="166" t="s">
        <v>26</v>
      </c>
      <c r="B69" s="167"/>
      <c r="C69" s="167"/>
      <c r="D69" s="167"/>
      <c r="E69" s="167"/>
      <c r="F69" s="167"/>
      <c r="I69" s="2"/>
    </row>
    <row r="70" spans="1:9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9" ht="15" customHeight="1" x14ac:dyDescent="0.25">
      <c r="A71" s="168" t="s">
        <v>47</v>
      </c>
      <c r="B71" s="168"/>
      <c r="C71" s="168"/>
      <c r="D71" s="168"/>
      <c r="E71" s="169">
        <f>E36</f>
        <v>26754.729999999996</v>
      </c>
      <c r="F71" s="169"/>
    </row>
    <row r="72" spans="1:9" ht="15" customHeight="1" x14ac:dyDescent="0.25">
      <c r="A72" s="168" t="s">
        <v>48</v>
      </c>
      <c r="B72" s="168"/>
      <c r="C72" s="168"/>
      <c r="D72" s="168"/>
      <c r="E72" s="169">
        <f>C68+D68</f>
        <v>17741.47</v>
      </c>
      <c r="F72" s="169"/>
    </row>
    <row r="73" spans="1:9" ht="15" customHeight="1" x14ac:dyDescent="0.25">
      <c r="A73" s="168" t="s">
        <v>49</v>
      </c>
      <c r="B73" s="168"/>
      <c r="C73" s="168"/>
      <c r="D73" s="168"/>
      <c r="E73" s="169">
        <f>E33-(E72-E35)</f>
        <v>9013.2599999999929</v>
      </c>
      <c r="F73" s="169"/>
    </row>
    <row r="74" spans="1:9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9" ht="15" customHeight="1" x14ac:dyDescent="0.25">
      <c r="A75" s="164" t="s">
        <v>51</v>
      </c>
      <c r="B75" s="164"/>
      <c r="C75" s="164"/>
      <c r="D75" s="164"/>
      <c r="E75" s="181">
        <f>E73-E74</f>
        <v>9013.2599999999929</v>
      </c>
      <c r="F75" s="181"/>
    </row>
    <row r="76" spans="1:9" ht="12.75" customHeight="1" x14ac:dyDescent="0.25">
      <c r="A76" s="177" t="s">
        <v>52</v>
      </c>
      <c r="B76" s="177"/>
      <c r="C76" s="177"/>
      <c r="D76" s="177"/>
      <c r="E76" s="177"/>
      <c r="F76" s="177"/>
    </row>
    <row r="77" spans="1:9" ht="15" customHeight="1" x14ac:dyDescent="0.25">
      <c r="A77" s="178"/>
      <c r="B77" s="178"/>
      <c r="C77" s="178"/>
      <c r="D77" s="178"/>
      <c r="E77" s="178"/>
      <c r="F77" s="178"/>
    </row>
    <row r="78" spans="1:9" ht="7.5" customHeight="1" x14ac:dyDescent="0.25">
      <c r="A78" s="35"/>
      <c r="B78" s="35"/>
      <c r="C78" s="35"/>
      <c r="D78" s="35"/>
      <c r="E78" s="35"/>
      <c r="F78" s="35"/>
    </row>
    <row r="79" spans="1:9" ht="15" customHeight="1" x14ac:dyDescent="0.25">
      <c r="A79" s="35" t="s">
        <v>97</v>
      </c>
    </row>
    <row r="80" spans="1:9" ht="15" customHeight="1" x14ac:dyDescent="0.25">
      <c r="A80" s="35"/>
    </row>
    <row r="81" spans="1:6" x14ac:dyDescent="0.25">
      <c r="A81" s="35"/>
      <c r="B81" s="35"/>
      <c r="C81" s="35"/>
      <c r="D81" s="35"/>
      <c r="E81" s="35"/>
      <c r="F81" s="35"/>
    </row>
    <row r="82" spans="1:6" x14ac:dyDescent="0.25">
      <c r="A82" s="176" t="s">
        <v>63</v>
      </c>
      <c r="B82" s="176"/>
      <c r="C82" s="176"/>
      <c r="D82" s="176"/>
      <c r="E82" s="176"/>
      <c r="F82" s="176"/>
    </row>
  </sheetData>
  <mergeCells count="57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51:F51"/>
    <mergeCell ref="A34:C34"/>
    <mergeCell ref="E34:F34"/>
    <mergeCell ref="A35:C35"/>
    <mergeCell ref="E35:F35"/>
    <mergeCell ref="A36:C36"/>
    <mergeCell ref="E36:F36"/>
    <mergeCell ref="A37:F37"/>
    <mergeCell ref="A41:F41"/>
    <mergeCell ref="A49:A50"/>
    <mergeCell ref="B49:B50"/>
    <mergeCell ref="F49:F50"/>
    <mergeCell ref="A69:F69"/>
    <mergeCell ref="A70:F70"/>
    <mergeCell ref="A71:D71"/>
    <mergeCell ref="E71:F71"/>
    <mergeCell ref="A72:D72"/>
    <mergeCell ref="E72:F72"/>
    <mergeCell ref="A76:F77"/>
    <mergeCell ref="A82:F82"/>
    <mergeCell ref="A73:D73"/>
    <mergeCell ref="E73:F73"/>
    <mergeCell ref="A74:D74"/>
    <mergeCell ref="E74:F74"/>
    <mergeCell ref="A75:D75"/>
    <mergeCell ref="E75:F75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90"/>
  <sheetViews>
    <sheetView topLeftCell="A46" workbookViewId="0">
      <selection activeCell="D66" sqref="D66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2.5" customHeight="1" x14ac:dyDescent="0.35">
      <c r="A8" s="170" t="s">
        <v>98</v>
      </c>
      <c r="B8" s="170"/>
      <c r="C8" s="170"/>
      <c r="D8" s="170"/>
      <c r="E8" s="170"/>
      <c r="F8" s="170"/>
    </row>
    <row r="9" spans="1:7" ht="27" customHeight="1" x14ac:dyDescent="0.25">
      <c r="A9" s="158" t="s">
        <v>27</v>
      </c>
      <c r="B9" s="159"/>
      <c r="C9" s="159"/>
      <c r="D9" s="159"/>
      <c r="E9" s="159"/>
      <c r="F9" s="159"/>
    </row>
    <row r="10" spans="1:7" ht="146.2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102" t="s">
        <v>29</v>
      </c>
      <c r="E12" s="102" t="s">
        <v>30</v>
      </c>
      <c r="F12" s="102" t="s">
        <v>31</v>
      </c>
    </row>
    <row r="13" spans="1:7" x14ac:dyDescent="0.25">
      <c r="A13" s="153" t="s">
        <v>55</v>
      </c>
      <c r="B13" s="153"/>
      <c r="C13" s="153"/>
      <c r="D13" s="38">
        <v>43435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103"/>
      <c r="E14" s="103"/>
      <c r="F14" s="4"/>
    </row>
    <row r="15" spans="1:7" x14ac:dyDescent="0.25">
      <c r="A15" s="153" t="s">
        <v>32</v>
      </c>
      <c r="B15" s="153"/>
      <c r="C15" s="153"/>
      <c r="D15" s="103"/>
      <c r="E15" s="103"/>
      <c r="F15" s="4"/>
    </row>
    <row r="16" spans="1:7" x14ac:dyDescent="0.25">
      <c r="A16" s="182"/>
      <c r="B16" s="182"/>
      <c r="C16" s="182"/>
      <c r="D16" s="182"/>
      <c r="E16" s="182"/>
      <c r="F16" s="182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102" t="s">
        <v>34</v>
      </c>
      <c r="B18" s="102" t="s">
        <v>35</v>
      </c>
      <c r="C18" s="102" t="s">
        <v>36</v>
      </c>
      <c r="D18" s="102" t="s">
        <v>37</v>
      </c>
      <c r="E18" s="157" t="s">
        <v>38</v>
      </c>
      <c r="F18" s="157"/>
    </row>
    <row r="19" spans="1:6" x14ac:dyDescent="0.25">
      <c r="A19" s="6">
        <v>43454</v>
      </c>
      <c r="B19" s="48">
        <v>8860</v>
      </c>
      <c r="C19" s="6">
        <v>43454</v>
      </c>
      <c r="D19" s="49">
        <v>244473</v>
      </c>
      <c r="E19" s="154">
        <v>8860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105"/>
      <c r="B21" s="5"/>
      <c r="C21" s="105"/>
      <c r="D21" s="5"/>
      <c r="E21" s="154"/>
      <c r="F21" s="154"/>
    </row>
    <row r="22" spans="1:6" x14ac:dyDescent="0.25">
      <c r="A22" s="105"/>
      <c r="B22" s="5"/>
      <c r="C22" s="105"/>
      <c r="D22" s="5"/>
      <c r="E22" s="154"/>
      <c r="F22" s="154"/>
    </row>
    <row r="23" spans="1:6" x14ac:dyDescent="0.25">
      <c r="A23" s="105"/>
      <c r="B23" s="5"/>
      <c r="C23" s="105"/>
      <c r="D23" s="5"/>
      <c r="E23" s="154"/>
      <c r="F23" s="154"/>
    </row>
    <row r="24" spans="1:6" x14ac:dyDescent="0.25">
      <c r="A24" s="105"/>
      <c r="B24" s="5"/>
      <c r="C24" s="105"/>
      <c r="D24" s="5"/>
      <c r="E24" s="154"/>
      <c r="F24" s="154"/>
    </row>
    <row r="25" spans="1:6" x14ac:dyDescent="0.25">
      <c r="A25" s="105"/>
      <c r="B25" s="5"/>
      <c r="C25" s="105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Novembro!E75</f>
        <v>9013.2599999999929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SUM(E19:F28)</f>
        <v>8860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13.39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17886.649999999994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8682.98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26569.629999999994</v>
      </c>
      <c r="F36" s="154"/>
    </row>
    <row r="37" spans="1:6" ht="65.25" customHeight="1" x14ac:dyDescent="0.25">
      <c r="A37" s="179" t="s">
        <v>57</v>
      </c>
      <c r="B37" s="180"/>
      <c r="C37" s="180"/>
      <c r="D37" s="180"/>
      <c r="E37" s="180"/>
      <c r="F37" s="180"/>
    </row>
    <row r="41" spans="1:6" x14ac:dyDescent="0.25">
      <c r="A41" s="165"/>
      <c r="B41" s="165"/>
      <c r="C41" s="165"/>
      <c r="D41" s="165"/>
      <c r="E41" s="165"/>
      <c r="F41" s="165"/>
    </row>
    <row r="42" spans="1:6" x14ac:dyDescent="0.25">
      <c r="A42" s="101"/>
      <c r="B42" s="106"/>
      <c r="C42" s="106"/>
      <c r="D42" s="106"/>
      <c r="E42" s="106"/>
      <c r="F42" s="106"/>
    </row>
    <row r="43" spans="1:6" x14ac:dyDescent="0.25">
      <c r="A43" s="101"/>
      <c r="B43" s="106"/>
      <c r="C43" s="106"/>
      <c r="D43" s="106"/>
      <c r="E43" s="106"/>
      <c r="F43" s="106"/>
    </row>
    <row r="44" spans="1:6" x14ac:dyDescent="0.25">
      <c r="A44" s="101"/>
      <c r="B44" s="106"/>
      <c r="C44" s="106"/>
      <c r="D44" s="106"/>
      <c r="E44" s="106"/>
      <c r="F44" s="106"/>
    </row>
    <row r="45" spans="1:6" x14ac:dyDescent="0.25">
      <c r="A45" s="101"/>
      <c r="B45" s="106"/>
      <c r="C45" s="106"/>
      <c r="D45" s="106"/>
      <c r="E45" s="106"/>
      <c r="F45" s="106"/>
    </row>
    <row r="46" spans="1:6" x14ac:dyDescent="0.25">
      <c r="A46" s="101"/>
      <c r="B46" s="106"/>
      <c r="C46" s="106"/>
      <c r="D46" s="106"/>
      <c r="E46" s="106"/>
      <c r="F46" s="106"/>
    </row>
    <row r="47" spans="1:6" x14ac:dyDescent="0.25">
      <c r="A47" s="101"/>
      <c r="B47" s="106"/>
      <c r="C47" s="106"/>
      <c r="D47" s="106"/>
      <c r="E47" s="106"/>
      <c r="F47" s="106"/>
    </row>
    <row r="48" spans="1:6" x14ac:dyDescent="0.25">
      <c r="A48" s="101"/>
      <c r="B48" s="106"/>
      <c r="C48" s="106"/>
      <c r="D48" s="106"/>
      <c r="E48" s="106"/>
      <c r="F48" s="106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104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23826.78</v>
      </c>
      <c r="C52" s="23">
        <v>1376.19</v>
      </c>
      <c r="D52" s="23">
        <v>25073.03</v>
      </c>
      <c r="E52" s="23">
        <f>C52+D52</f>
        <v>26449.219999999998</v>
      </c>
      <c r="F52" s="23">
        <v>9715.77</v>
      </c>
    </row>
    <row r="53" spans="1:6" x14ac:dyDescent="0.25">
      <c r="A53" s="22" t="s">
        <v>10</v>
      </c>
      <c r="B53" s="24">
        <v>0</v>
      </c>
      <c r="C53" s="24">
        <v>0</v>
      </c>
      <c r="D53" s="24">
        <v>0</v>
      </c>
      <c r="E53" s="24">
        <f t="shared" ref="E53:E67" si="0">C53+D53</f>
        <v>0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si="0"/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6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6" ht="19.5" x14ac:dyDescent="0.25">
      <c r="A66" s="22" t="s">
        <v>23</v>
      </c>
      <c r="B66" s="23">
        <v>120.41</v>
      </c>
      <c r="C66" s="24">
        <v>0</v>
      </c>
      <c r="D66" s="23">
        <f>B66</f>
        <v>120.41</v>
      </c>
      <c r="E66" s="23">
        <f t="shared" si="0"/>
        <v>120.41</v>
      </c>
      <c r="F66" s="24">
        <v>0</v>
      </c>
    </row>
    <row r="67" spans="1:6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6" x14ac:dyDescent="0.25">
      <c r="A68" s="25" t="s">
        <v>25</v>
      </c>
      <c r="B68" s="36">
        <f>SUM(B52:B67)</f>
        <v>23947.19</v>
      </c>
      <c r="C68" s="37">
        <f>SUM(C52:C67)</f>
        <v>1376.19</v>
      </c>
      <c r="D68" s="37">
        <f>SUM(D52:D67)</f>
        <v>25193.439999999999</v>
      </c>
      <c r="E68" s="37">
        <f>C68+D68</f>
        <v>26569.629999999997</v>
      </c>
      <c r="F68" s="37">
        <f>SUM(F52:F67)</f>
        <v>9715.77</v>
      </c>
    </row>
    <row r="69" spans="1:6" ht="114.75" customHeight="1" x14ac:dyDescent="0.25">
      <c r="A69" s="166" t="s">
        <v>26</v>
      </c>
      <c r="B69" s="167"/>
      <c r="C69" s="167"/>
      <c r="D69" s="167"/>
      <c r="E69" s="167"/>
      <c r="F69" s="167"/>
    </row>
    <row r="70" spans="1:6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6" ht="15" customHeight="1" x14ac:dyDescent="0.25">
      <c r="A71" s="168" t="s">
        <v>47</v>
      </c>
      <c r="B71" s="168"/>
      <c r="C71" s="168"/>
      <c r="D71" s="168"/>
      <c r="E71" s="169">
        <f>E36</f>
        <v>26569.629999999994</v>
      </c>
      <c r="F71" s="169"/>
    </row>
    <row r="72" spans="1:6" ht="15" customHeight="1" x14ac:dyDescent="0.25">
      <c r="A72" s="168" t="s">
        <v>48</v>
      </c>
      <c r="B72" s="168"/>
      <c r="C72" s="168"/>
      <c r="D72" s="168"/>
      <c r="E72" s="169">
        <f>C68+D68</f>
        <v>26569.629999999997</v>
      </c>
      <c r="F72" s="169"/>
    </row>
    <row r="73" spans="1:6" ht="15" customHeight="1" x14ac:dyDescent="0.25">
      <c r="A73" s="168" t="s">
        <v>49</v>
      </c>
      <c r="B73" s="168"/>
      <c r="C73" s="168"/>
      <c r="D73" s="168"/>
      <c r="E73" s="169">
        <f>E33-(E72-E35)</f>
        <v>0</v>
      </c>
      <c r="F73" s="169"/>
    </row>
    <row r="74" spans="1:6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6" ht="15" customHeight="1" x14ac:dyDescent="0.25">
      <c r="A75" s="164" t="s">
        <v>51</v>
      </c>
      <c r="B75" s="164"/>
      <c r="C75" s="164"/>
      <c r="D75" s="164"/>
      <c r="E75" s="181">
        <f>E73-E74</f>
        <v>0</v>
      </c>
      <c r="F75" s="181"/>
    </row>
    <row r="76" spans="1:6" ht="12.75" customHeight="1" x14ac:dyDescent="0.25">
      <c r="A76" s="177" t="s">
        <v>52</v>
      </c>
      <c r="B76" s="177"/>
      <c r="C76" s="177"/>
      <c r="D76" s="177"/>
      <c r="E76" s="177"/>
      <c r="F76" s="177"/>
    </row>
    <row r="77" spans="1:6" ht="15" customHeight="1" x14ac:dyDescent="0.25">
      <c r="A77" s="178"/>
      <c r="B77" s="178"/>
      <c r="C77" s="178"/>
      <c r="D77" s="178"/>
      <c r="E77" s="178"/>
      <c r="F77" s="178"/>
    </row>
    <row r="78" spans="1:6" ht="7.5" customHeight="1" x14ac:dyDescent="0.25">
      <c r="A78" s="35"/>
      <c r="B78" s="35"/>
      <c r="C78" s="35"/>
      <c r="D78" s="35"/>
      <c r="E78" s="35"/>
      <c r="F78" s="35"/>
    </row>
    <row r="79" spans="1:6" ht="15" customHeight="1" x14ac:dyDescent="0.25">
      <c r="A79" s="35" t="s">
        <v>109</v>
      </c>
    </row>
    <row r="80" spans="1:6" ht="15" customHeight="1" x14ac:dyDescent="0.25">
      <c r="A80" s="35"/>
    </row>
    <row r="81" spans="1:6" x14ac:dyDescent="0.25">
      <c r="A81" s="35"/>
      <c r="B81" s="35"/>
      <c r="C81" s="35"/>
      <c r="D81" s="35"/>
      <c r="E81" s="35"/>
      <c r="F81" s="35"/>
    </row>
    <row r="82" spans="1:6" x14ac:dyDescent="0.25">
      <c r="A82" s="176" t="s">
        <v>63</v>
      </c>
      <c r="B82" s="176"/>
      <c r="C82" s="176"/>
      <c r="D82" s="176"/>
      <c r="E82" s="176"/>
      <c r="F82" s="176"/>
    </row>
    <row r="89" spans="1:6" x14ac:dyDescent="0.25">
      <c r="A89" s="112"/>
      <c r="E89" s="113"/>
    </row>
    <row r="90" spans="1:6" x14ac:dyDescent="0.25">
      <c r="A90" s="112"/>
    </row>
  </sheetData>
  <mergeCells count="57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51:F51"/>
    <mergeCell ref="A34:C34"/>
    <mergeCell ref="E34:F34"/>
    <mergeCell ref="A35:C35"/>
    <mergeCell ref="E35:F35"/>
    <mergeCell ref="A36:C36"/>
    <mergeCell ref="E36:F36"/>
    <mergeCell ref="A37:F37"/>
    <mergeCell ref="A41:F41"/>
    <mergeCell ref="A49:A50"/>
    <mergeCell ref="B49:B50"/>
    <mergeCell ref="F49:F50"/>
    <mergeCell ref="A76:F77"/>
    <mergeCell ref="A82:F82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  <mergeCell ref="A72:D72"/>
    <mergeCell ref="E72:F72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96"/>
  <sheetViews>
    <sheetView tabSelected="1" workbookViewId="0">
      <selection activeCell="D14" sqref="D14"/>
    </sheetView>
  </sheetViews>
  <sheetFormatPr defaultRowHeight="12.75" x14ac:dyDescent="0.2"/>
  <cols>
    <col min="1" max="4" width="16.7109375" style="124" customWidth="1"/>
    <col min="5" max="5" width="14.85546875" style="124" bestFit="1" customWidth="1"/>
    <col min="6" max="6" width="15.42578125" style="124" bestFit="1" customWidth="1"/>
    <col min="7" max="9" width="9.140625" style="124"/>
    <col min="10" max="10" width="17.5703125" style="124" customWidth="1"/>
    <col min="11" max="11" width="9.140625" style="124"/>
    <col min="12" max="12" width="14.28515625" style="124" bestFit="1" customWidth="1"/>
    <col min="13" max="16384" width="9.140625" style="124"/>
  </cols>
  <sheetData>
    <row r="8" spans="1:7" ht="22.5" customHeight="1" x14ac:dyDescent="0.2">
      <c r="A8" s="199" t="s">
        <v>110</v>
      </c>
      <c r="B8" s="199"/>
      <c r="C8" s="199"/>
      <c r="D8" s="199"/>
      <c r="E8" s="199"/>
      <c r="F8" s="199"/>
    </row>
    <row r="9" spans="1:7" ht="27.75" customHeight="1" x14ac:dyDescent="0.2">
      <c r="A9" s="200" t="s">
        <v>27</v>
      </c>
      <c r="B9" s="201"/>
      <c r="C9" s="201"/>
      <c r="D9" s="201"/>
      <c r="E9" s="201"/>
      <c r="F9" s="201"/>
    </row>
    <row r="10" spans="1:7" ht="127.5" customHeight="1" x14ac:dyDescent="0.2">
      <c r="A10" s="202" t="s">
        <v>116</v>
      </c>
      <c r="B10" s="203"/>
      <c r="C10" s="203"/>
      <c r="D10" s="203"/>
      <c r="E10" s="203"/>
      <c r="F10" s="203"/>
    </row>
    <row r="11" spans="1:7" x14ac:dyDescent="0.2">
      <c r="A11" s="204"/>
      <c r="B11" s="204"/>
      <c r="C11" s="204"/>
      <c r="D11" s="204"/>
      <c r="E11" s="204"/>
      <c r="F11" s="204"/>
    </row>
    <row r="12" spans="1:7" x14ac:dyDescent="0.2">
      <c r="A12" s="189" t="s">
        <v>28</v>
      </c>
      <c r="B12" s="189"/>
      <c r="C12" s="189"/>
      <c r="D12" s="125" t="s">
        <v>29</v>
      </c>
      <c r="E12" s="125" t="s">
        <v>30</v>
      </c>
      <c r="F12" s="125" t="s">
        <v>31</v>
      </c>
    </row>
    <row r="13" spans="1:7" ht="25.5" x14ac:dyDescent="0.2">
      <c r="A13" s="205" t="s">
        <v>55</v>
      </c>
      <c r="B13" s="205"/>
      <c r="C13" s="205"/>
      <c r="D13" s="126">
        <v>43465</v>
      </c>
      <c r="E13" s="127" t="s">
        <v>56</v>
      </c>
      <c r="F13" s="128">
        <v>200860</v>
      </c>
    </row>
    <row r="14" spans="1:7" x14ac:dyDescent="0.2">
      <c r="A14" s="205" t="s">
        <v>32</v>
      </c>
      <c r="B14" s="205"/>
      <c r="C14" s="205"/>
      <c r="D14" s="129"/>
      <c r="E14" s="129"/>
      <c r="F14" s="130"/>
    </row>
    <row r="15" spans="1:7" x14ac:dyDescent="0.2">
      <c r="A15" s="205" t="s">
        <v>32</v>
      </c>
      <c r="B15" s="205"/>
      <c r="C15" s="205"/>
      <c r="D15" s="129"/>
      <c r="E15" s="129"/>
      <c r="F15" s="130"/>
    </row>
    <row r="16" spans="1:7" x14ac:dyDescent="0.2">
      <c r="A16" s="206"/>
      <c r="B16" s="206"/>
      <c r="C16" s="206"/>
      <c r="D16" s="206"/>
      <c r="E16" s="206"/>
      <c r="F16" s="206"/>
      <c r="G16" s="131"/>
    </row>
    <row r="17" spans="1:6" x14ac:dyDescent="0.2">
      <c r="A17" s="189" t="s">
        <v>33</v>
      </c>
      <c r="B17" s="189"/>
      <c r="C17" s="189"/>
      <c r="D17" s="189"/>
      <c r="E17" s="189"/>
      <c r="F17" s="189"/>
    </row>
    <row r="18" spans="1:6" ht="38.25" x14ac:dyDescent="0.2">
      <c r="A18" s="125" t="s">
        <v>34</v>
      </c>
      <c r="B18" s="125" t="s">
        <v>35</v>
      </c>
      <c r="C18" s="125" t="s">
        <v>36</v>
      </c>
      <c r="D18" s="125" t="s">
        <v>37</v>
      </c>
      <c r="E18" s="189" t="s">
        <v>38</v>
      </c>
      <c r="F18" s="189"/>
    </row>
    <row r="19" spans="1:6" x14ac:dyDescent="0.2">
      <c r="A19" s="126">
        <v>43120</v>
      </c>
      <c r="B19" s="132">
        <v>19800</v>
      </c>
      <c r="C19" s="126"/>
      <c r="D19" s="133"/>
      <c r="E19" s="186">
        <v>0</v>
      </c>
      <c r="F19" s="186"/>
    </row>
    <row r="20" spans="1:6" x14ac:dyDescent="0.2">
      <c r="A20" s="126">
        <v>43120</v>
      </c>
      <c r="B20" s="132">
        <v>19800</v>
      </c>
      <c r="C20" s="126">
        <v>43133</v>
      </c>
      <c r="D20" s="127">
        <v>454418</v>
      </c>
      <c r="E20" s="186">
        <v>19800</v>
      </c>
      <c r="F20" s="186"/>
    </row>
    <row r="21" spans="1:6" x14ac:dyDescent="0.2">
      <c r="A21" s="126">
        <v>43151</v>
      </c>
      <c r="B21" s="132">
        <v>19800</v>
      </c>
      <c r="C21" s="126">
        <v>43151</v>
      </c>
      <c r="D21" s="127">
        <v>107175</v>
      </c>
      <c r="E21" s="186">
        <v>19800</v>
      </c>
      <c r="F21" s="186"/>
    </row>
    <row r="22" spans="1:6" x14ac:dyDescent="0.2">
      <c r="A22" s="126">
        <v>43179</v>
      </c>
      <c r="B22" s="134">
        <v>19800</v>
      </c>
      <c r="C22" s="126">
        <v>43179</v>
      </c>
      <c r="D22" s="135">
        <v>183889</v>
      </c>
      <c r="E22" s="186">
        <v>19800</v>
      </c>
      <c r="F22" s="186"/>
    </row>
    <row r="23" spans="1:6" x14ac:dyDescent="0.2">
      <c r="A23" s="126">
        <v>43210</v>
      </c>
      <c r="B23" s="134">
        <v>19800</v>
      </c>
      <c r="C23" s="126">
        <v>43210</v>
      </c>
      <c r="D23" s="135">
        <v>183889</v>
      </c>
      <c r="E23" s="186">
        <v>19800</v>
      </c>
      <c r="F23" s="186"/>
    </row>
    <row r="24" spans="1:6" x14ac:dyDescent="0.2">
      <c r="A24" s="126">
        <v>43240</v>
      </c>
      <c r="B24" s="134">
        <v>19800</v>
      </c>
      <c r="C24" s="126">
        <v>43241</v>
      </c>
      <c r="D24" s="135">
        <v>468277</v>
      </c>
      <c r="E24" s="186">
        <v>19800</v>
      </c>
      <c r="F24" s="186"/>
    </row>
    <row r="25" spans="1:6" x14ac:dyDescent="0.2">
      <c r="A25" s="126">
        <v>43271</v>
      </c>
      <c r="B25" s="134">
        <v>19800</v>
      </c>
      <c r="C25" s="126">
        <v>43271</v>
      </c>
      <c r="D25" s="135">
        <v>104502</v>
      </c>
      <c r="E25" s="186">
        <v>19800</v>
      </c>
      <c r="F25" s="186"/>
    </row>
    <row r="26" spans="1:6" x14ac:dyDescent="0.2">
      <c r="A26" s="126">
        <v>43301</v>
      </c>
      <c r="B26" s="134">
        <v>14640</v>
      </c>
      <c r="C26" s="126">
        <v>43301</v>
      </c>
      <c r="D26" s="135">
        <v>225295</v>
      </c>
      <c r="E26" s="186">
        <v>14640</v>
      </c>
      <c r="F26" s="186"/>
    </row>
    <row r="27" spans="1:6" x14ac:dyDescent="0.2">
      <c r="A27" s="126">
        <v>43332</v>
      </c>
      <c r="B27" s="134">
        <v>14640</v>
      </c>
      <c r="C27" s="126">
        <v>43332</v>
      </c>
      <c r="D27" s="135">
        <v>521085</v>
      </c>
      <c r="E27" s="186">
        <v>14640</v>
      </c>
      <c r="F27" s="186"/>
    </row>
    <row r="28" spans="1:6" x14ac:dyDescent="0.2">
      <c r="A28" s="126">
        <v>43363</v>
      </c>
      <c r="B28" s="134">
        <v>14640</v>
      </c>
      <c r="C28" s="126">
        <v>43363</v>
      </c>
      <c r="D28" s="135">
        <v>521085</v>
      </c>
      <c r="E28" s="186">
        <v>14640</v>
      </c>
      <c r="F28" s="186"/>
    </row>
    <row r="29" spans="1:6" x14ac:dyDescent="0.2">
      <c r="A29" s="126">
        <v>43393</v>
      </c>
      <c r="B29" s="134">
        <v>14640</v>
      </c>
      <c r="C29" s="126">
        <v>43395</v>
      </c>
      <c r="D29" s="135">
        <v>186269</v>
      </c>
      <c r="E29" s="186">
        <v>14640</v>
      </c>
      <c r="F29" s="186"/>
    </row>
    <row r="30" spans="1:6" x14ac:dyDescent="0.2">
      <c r="A30" s="126">
        <v>43424</v>
      </c>
      <c r="B30" s="134">
        <v>14640</v>
      </c>
      <c r="C30" s="126">
        <v>43424</v>
      </c>
      <c r="D30" s="135">
        <v>102286</v>
      </c>
      <c r="E30" s="186">
        <v>14640</v>
      </c>
      <c r="F30" s="186"/>
    </row>
    <row r="31" spans="1:6" x14ac:dyDescent="0.2">
      <c r="A31" s="126">
        <v>43454</v>
      </c>
      <c r="B31" s="134">
        <v>8860</v>
      </c>
      <c r="C31" s="126">
        <v>43454</v>
      </c>
      <c r="D31" s="135">
        <v>244473</v>
      </c>
      <c r="E31" s="186">
        <v>8860</v>
      </c>
      <c r="F31" s="186"/>
    </row>
    <row r="32" spans="1:6" x14ac:dyDescent="0.2">
      <c r="A32" s="126"/>
      <c r="B32" s="132"/>
      <c r="C32" s="126"/>
      <c r="D32" s="133"/>
      <c r="E32" s="186"/>
      <c r="F32" s="186"/>
    </row>
    <row r="33" spans="1:12" x14ac:dyDescent="0.2">
      <c r="A33" s="198" t="s">
        <v>39</v>
      </c>
      <c r="B33" s="198"/>
      <c r="C33" s="198"/>
      <c r="D33" s="133"/>
      <c r="E33" s="186"/>
      <c r="F33" s="186"/>
    </row>
    <row r="34" spans="1:12" x14ac:dyDescent="0.2">
      <c r="A34" s="198" t="s">
        <v>40</v>
      </c>
      <c r="B34" s="198"/>
      <c r="C34" s="198"/>
      <c r="D34" s="133"/>
      <c r="E34" s="186">
        <f>SUM(E19:F32)</f>
        <v>200860</v>
      </c>
      <c r="F34" s="186"/>
    </row>
    <row r="35" spans="1:12" x14ac:dyDescent="0.2">
      <c r="A35" s="198" t="s">
        <v>41</v>
      </c>
      <c r="B35" s="198"/>
      <c r="C35" s="198"/>
      <c r="D35" s="133"/>
      <c r="E35" s="186">
        <f>Fevereiro!E31+Março!E31+Abril!E31+Maio!E31+Junho!E31+Julho!E31+Agosto!E31+Setembro!E31+Outubro!E31+Novembro!E31+Dezembro!E31</f>
        <v>291.56999999999994</v>
      </c>
      <c r="F35" s="186"/>
    </row>
    <row r="36" spans="1:12" x14ac:dyDescent="0.2">
      <c r="A36" s="198" t="s">
        <v>42</v>
      </c>
      <c r="B36" s="198"/>
      <c r="C36" s="198"/>
      <c r="D36" s="133"/>
      <c r="E36" s="186"/>
      <c r="F36" s="186"/>
    </row>
    <row r="37" spans="1:12" x14ac:dyDescent="0.2">
      <c r="A37" s="198" t="s">
        <v>43</v>
      </c>
      <c r="B37" s="198"/>
      <c r="C37" s="198"/>
      <c r="D37" s="133"/>
      <c r="E37" s="186">
        <f>E33+E34+E35+E36</f>
        <v>201151.57</v>
      </c>
      <c r="F37" s="186"/>
    </row>
    <row r="38" spans="1:12" x14ac:dyDescent="0.2">
      <c r="A38" s="196"/>
      <c r="B38" s="196"/>
      <c r="C38" s="196"/>
      <c r="D38" s="136"/>
      <c r="E38" s="197"/>
      <c r="F38" s="197"/>
      <c r="J38" s="124" t="s">
        <v>111</v>
      </c>
    </row>
    <row r="39" spans="1:12" x14ac:dyDescent="0.2">
      <c r="A39" s="198" t="s">
        <v>44</v>
      </c>
      <c r="B39" s="198"/>
      <c r="C39" s="198"/>
      <c r="D39" s="133"/>
      <c r="E39" s="186"/>
      <c r="F39" s="186"/>
      <c r="J39" s="137">
        <v>27743.13</v>
      </c>
    </row>
    <row r="40" spans="1:12" x14ac:dyDescent="0.2">
      <c r="A40" s="198" t="s">
        <v>45</v>
      </c>
      <c r="B40" s="198"/>
      <c r="C40" s="198"/>
      <c r="D40" s="133"/>
      <c r="E40" s="186">
        <f>E37+E39</f>
        <v>201151.57</v>
      </c>
      <c r="F40" s="186"/>
    </row>
    <row r="41" spans="1:12" ht="65.25" customHeight="1" x14ac:dyDescent="0.2">
      <c r="A41" s="193" t="s">
        <v>114</v>
      </c>
      <c r="B41" s="194"/>
      <c r="C41" s="194"/>
      <c r="D41" s="194"/>
      <c r="E41" s="194"/>
      <c r="F41" s="194"/>
      <c r="J41" s="124" t="s">
        <v>112</v>
      </c>
    </row>
    <row r="42" spans="1:12" x14ac:dyDescent="0.2">
      <c r="J42" s="124">
        <v>167053.57</v>
      </c>
      <c r="L42" s="124">
        <v>27474.46</v>
      </c>
    </row>
    <row r="43" spans="1:12" x14ac:dyDescent="0.2">
      <c r="J43" s="138">
        <f>J42-J39</f>
        <v>139310.44</v>
      </c>
      <c r="L43" s="137">
        <f>J42-L42</f>
        <v>139579.11000000002</v>
      </c>
    </row>
    <row r="44" spans="1:12" x14ac:dyDescent="0.2">
      <c r="J44" s="138"/>
      <c r="L44" s="137"/>
    </row>
    <row r="45" spans="1:12" x14ac:dyDescent="0.2">
      <c r="J45" s="138"/>
      <c r="L45" s="137"/>
    </row>
    <row r="47" spans="1:12" x14ac:dyDescent="0.2">
      <c r="A47" s="195"/>
      <c r="B47" s="195"/>
      <c r="C47" s="195"/>
      <c r="D47" s="195"/>
      <c r="E47" s="195"/>
      <c r="F47" s="195"/>
    </row>
    <row r="48" spans="1:12" x14ac:dyDescent="0.2">
      <c r="A48" s="139"/>
      <c r="B48" s="140"/>
      <c r="C48" s="140"/>
      <c r="D48" s="140"/>
      <c r="E48" s="140"/>
      <c r="F48" s="140"/>
    </row>
    <row r="49" spans="1:6" x14ac:dyDescent="0.2">
      <c r="A49" s="139"/>
      <c r="B49" s="140"/>
      <c r="C49" s="140"/>
      <c r="D49" s="140"/>
      <c r="E49" s="140"/>
      <c r="F49" s="140"/>
    </row>
    <row r="50" spans="1:6" x14ac:dyDescent="0.2">
      <c r="A50" s="139"/>
      <c r="B50" s="140"/>
      <c r="C50" s="140"/>
      <c r="D50" s="140"/>
      <c r="E50" s="140"/>
      <c r="F50" s="140"/>
    </row>
    <row r="51" spans="1:6" x14ac:dyDescent="0.2">
      <c r="A51" s="139"/>
      <c r="B51" s="140"/>
      <c r="C51" s="140"/>
      <c r="D51" s="140"/>
      <c r="E51" s="140"/>
      <c r="F51" s="140"/>
    </row>
    <row r="52" spans="1:6" x14ac:dyDescent="0.2">
      <c r="A52" s="139"/>
      <c r="B52" s="140"/>
      <c r="C52" s="140"/>
      <c r="D52" s="140"/>
      <c r="E52" s="140"/>
      <c r="F52" s="140"/>
    </row>
    <row r="53" spans="1:6" x14ac:dyDescent="0.2">
      <c r="A53" s="139"/>
      <c r="B53" s="140"/>
      <c r="C53" s="140"/>
      <c r="D53" s="140"/>
      <c r="E53" s="140"/>
      <c r="F53" s="140"/>
    </row>
    <row r="54" spans="1:6" x14ac:dyDescent="0.2">
      <c r="A54" s="139"/>
      <c r="B54" s="140"/>
      <c r="C54" s="140"/>
      <c r="D54" s="140"/>
      <c r="E54" s="140"/>
      <c r="F54" s="140"/>
    </row>
    <row r="55" spans="1:6" ht="76.5" x14ac:dyDescent="0.2">
      <c r="A55" s="189" t="s">
        <v>0</v>
      </c>
      <c r="B55" s="189" t="s">
        <v>1</v>
      </c>
      <c r="C55" s="141" t="s">
        <v>2</v>
      </c>
      <c r="D55" s="141" t="s">
        <v>4</v>
      </c>
      <c r="E55" s="141" t="s">
        <v>6</v>
      </c>
      <c r="F55" s="189" t="s">
        <v>8</v>
      </c>
    </row>
    <row r="56" spans="1:6" x14ac:dyDescent="0.2">
      <c r="A56" s="189"/>
      <c r="B56" s="189"/>
      <c r="C56" s="142" t="s">
        <v>3</v>
      </c>
      <c r="D56" s="142" t="s">
        <v>5</v>
      </c>
      <c r="E56" s="142" t="s">
        <v>7</v>
      </c>
      <c r="F56" s="189"/>
    </row>
    <row r="57" spans="1:6" x14ac:dyDescent="0.2">
      <c r="A57" s="125"/>
      <c r="B57" s="189" t="s">
        <v>53</v>
      </c>
      <c r="C57" s="189"/>
      <c r="D57" s="189"/>
      <c r="E57" s="189"/>
      <c r="F57" s="189"/>
    </row>
    <row r="58" spans="1:6" x14ac:dyDescent="0.2">
      <c r="A58" s="143" t="s">
        <v>9</v>
      </c>
      <c r="B58" s="132">
        <f>Fevereiro!B50+Março!B52+Abril!B50+Maio!B52+Junho!B52+Junho!B53+Julho!B52+Agosto!B52+Setembro!B52+Outubro!B52+Novembro!B52+Dezembro!B52</f>
        <v>211889.40000000002</v>
      </c>
      <c r="C58" s="132">
        <f>Fevereiro!C50+Março!C52+Abril!C50+Maio!C52+Junho!C52+Julho!C52+Agosto!C52+Setembro!C52+Outubro!C52+Novembro!C52+Dezembro!C52</f>
        <v>60216.880000000005</v>
      </c>
      <c r="D58" s="132">
        <v>139579.10999999999</v>
      </c>
      <c r="E58" s="132">
        <f>C58+D58</f>
        <v>199795.99</v>
      </c>
      <c r="F58" s="132">
        <f>Dezembro!F52</f>
        <v>9715.77</v>
      </c>
    </row>
    <row r="59" spans="1:6" x14ac:dyDescent="0.2">
      <c r="A59" s="143" t="s">
        <v>10</v>
      </c>
      <c r="B59" s="133">
        <v>0</v>
      </c>
      <c r="C59" s="133">
        <v>0</v>
      </c>
      <c r="D59" s="133">
        <v>0</v>
      </c>
      <c r="E59" s="133">
        <f t="shared" ref="E59:E73" si="0">C59+D59</f>
        <v>0</v>
      </c>
      <c r="F59" s="133">
        <v>0</v>
      </c>
    </row>
    <row r="60" spans="1:6" x14ac:dyDescent="0.2">
      <c r="A60" s="143" t="s">
        <v>11</v>
      </c>
      <c r="B60" s="133">
        <v>0</v>
      </c>
      <c r="C60" s="133">
        <v>0</v>
      </c>
      <c r="D60" s="133">
        <v>0</v>
      </c>
      <c r="E60" s="133">
        <f t="shared" si="0"/>
        <v>0</v>
      </c>
      <c r="F60" s="133">
        <v>0</v>
      </c>
    </row>
    <row r="61" spans="1:6" ht="25.5" x14ac:dyDescent="0.2">
      <c r="A61" s="143" t="s">
        <v>12</v>
      </c>
      <c r="B61" s="133">
        <v>0</v>
      </c>
      <c r="C61" s="133">
        <v>0</v>
      </c>
      <c r="D61" s="133">
        <v>0</v>
      </c>
      <c r="E61" s="133">
        <f t="shared" si="0"/>
        <v>0</v>
      </c>
      <c r="F61" s="133">
        <v>0</v>
      </c>
    </row>
    <row r="62" spans="1:6" x14ac:dyDescent="0.2">
      <c r="A62" s="143" t="s">
        <v>13</v>
      </c>
      <c r="B62" s="133">
        <v>0</v>
      </c>
      <c r="C62" s="133">
        <v>0</v>
      </c>
      <c r="D62" s="133">
        <v>0</v>
      </c>
      <c r="E62" s="133">
        <f t="shared" si="0"/>
        <v>0</v>
      </c>
      <c r="F62" s="133">
        <v>0</v>
      </c>
    </row>
    <row r="63" spans="1:6" ht="25.5" x14ac:dyDescent="0.2">
      <c r="A63" s="143" t="s">
        <v>14</v>
      </c>
      <c r="B63" s="133">
        <v>0</v>
      </c>
      <c r="C63" s="133">
        <v>0</v>
      </c>
      <c r="D63" s="133">
        <v>0</v>
      </c>
      <c r="E63" s="133">
        <f t="shared" si="0"/>
        <v>0</v>
      </c>
      <c r="F63" s="133">
        <v>0</v>
      </c>
    </row>
    <row r="64" spans="1:6" x14ac:dyDescent="0.2">
      <c r="A64" s="143" t="s">
        <v>15</v>
      </c>
      <c r="B64" s="133">
        <v>0</v>
      </c>
      <c r="C64" s="133">
        <v>0</v>
      </c>
      <c r="D64" s="133">
        <v>0</v>
      </c>
      <c r="E64" s="133">
        <f t="shared" si="0"/>
        <v>0</v>
      </c>
      <c r="F64" s="133">
        <v>0</v>
      </c>
    </row>
    <row r="65" spans="1:6" ht="25.5" x14ac:dyDescent="0.2">
      <c r="A65" s="143" t="s">
        <v>16</v>
      </c>
      <c r="B65" s="133">
        <v>0</v>
      </c>
      <c r="C65" s="133">
        <v>0</v>
      </c>
      <c r="D65" s="133">
        <v>0</v>
      </c>
      <c r="E65" s="133">
        <f t="shared" si="0"/>
        <v>0</v>
      </c>
      <c r="F65" s="133">
        <v>0</v>
      </c>
    </row>
    <row r="66" spans="1:6" x14ac:dyDescent="0.2">
      <c r="A66" s="143" t="s">
        <v>17</v>
      </c>
      <c r="B66" s="133">
        <v>0</v>
      </c>
      <c r="C66" s="133">
        <v>0</v>
      </c>
      <c r="D66" s="133">
        <v>0</v>
      </c>
      <c r="E66" s="133">
        <f t="shared" si="0"/>
        <v>0</v>
      </c>
      <c r="F66" s="133">
        <v>0</v>
      </c>
    </row>
    <row r="67" spans="1:6" x14ac:dyDescent="0.2">
      <c r="A67" s="143" t="s">
        <v>18</v>
      </c>
      <c r="B67" s="133">
        <v>0</v>
      </c>
      <c r="C67" s="133">
        <v>0</v>
      </c>
      <c r="D67" s="133">
        <v>0</v>
      </c>
      <c r="E67" s="133">
        <f t="shared" si="0"/>
        <v>0</v>
      </c>
      <c r="F67" s="133">
        <v>0</v>
      </c>
    </row>
    <row r="68" spans="1:6" x14ac:dyDescent="0.2">
      <c r="A68" s="143" t="s">
        <v>19</v>
      </c>
      <c r="B68" s="133">
        <v>0</v>
      </c>
      <c r="C68" s="133">
        <v>0</v>
      </c>
      <c r="D68" s="133">
        <v>0</v>
      </c>
      <c r="E68" s="133">
        <f t="shared" si="0"/>
        <v>0</v>
      </c>
      <c r="F68" s="133">
        <v>0</v>
      </c>
    </row>
    <row r="69" spans="1:6" x14ac:dyDescent="0.2">
      <c r="A69" s="143" t="s">
        <v>20</v>
      </c>
      <c r="B69" s="133">
        <v>0</v>
      </c>
      <c r="C69" s="133">
        <v>0</v>
      </c>
      <c r="D69" s="133">
        <v>0</v>
      </c>
      <c r="E69" s="133">
        <f t="shared" si="0"/>
        <v>0</v>
      </c>
      <c r="F69" s="133">
        <v>0</v>
      </c>
    </row>
    <row r="70" spans="1:6" ht="25.5" x14ac:dyDescent="0.2">
      <c r="A70" s="143" t="s">
        <v>21</v>
      </c>
      <c r="B70" s="133">
        <v>0</v>
      </c>
      <c r="C70" s="133">
        <v>0</v>
      </c>
      <c r="D70" s="133">
        <v>0</v>
      </c>
      <c r="E70" s="133">
        <f t="shared" si="0"/>
        <v>0</v>
      </c>
      <c r="F70" s="133">
        <v>0</v>
      </c>
    </row>
    <row r="71" spans="1:6" x14ac:dyDescent="0.2">
      <c r="A71" s="143" t="s">
        <v>22</v>
      </c>
      <c r="B71" s="133">
        <v>0</v>
      </c>
      <c r="C71" s="133">
        <v>0</v>
      </c>
      <c r="D71" s="133">
        <v>0</v>
      </c>
      <c r="E71" s="133">
        <f t="shared" si="0"/>
        <v>0</v>
      </c>
      <c r="F71" s="133">
        <v>0</v>
      </c>
    </row>
    <row r="72" spans="1:6" ht="25.5" x14ac:dyDescent="0.2">
      <c r="A72" s="143" t="s">
        <v>23</v>
      </c>
      <c r="B72" s="144">
        <f>Janeiro!B67+Fevereiro!B64+Março!B66+Abril!B64+Maio!B66+Junho!B66+Julho!B66+Agosto!B66+Setembro!B66+Outubro!B66+Novembro!B66+Dezembro!B66</f>
        <v>1354.25</v>
      </c>
      <c r="C72" s="133">
        <f>Fevereiro!C64</f>
        <v>1.33</v>
      </c>
      <c r="D72" s="132">
        <f>B72</f>
        <v>1354.25</v>
      </c>
      <c r="E72" s="132">
        <f t="shared" si="0"/>
        <v>1355.58</v>
      </c>
      <c r="F72" s="133">
        <v>0</v>
      </c>
    </row>
    <row r="73" spans="1:6" ht="14.25" customHeight="1" x14ac:dyDescent="0.2">
      <c r="A73" s="143" t="s">
        <v>24</v>
      </c>
      <c r="C73" s="133">
        <v>0</v>
      </c>
      <c r="D73" s="133">
        <v>0</v>
      </c>
      <c r="E73" s="133">
        <f t="shared" si="0"/>
        <v>0</v>
      </c>
      <c r="F73" s="133">
        <v>0</v>
      </c>
    </row>
    <row r="74" spans="1:6" x14ac:dyDescent="0.2">
      <c r="A74" s="145" t="s">
        <v>25</v>
      </c>
      <c r="B74" s="146">
        <f>SUM(B58:B72)</f>
        <v>213243.65000000002</v>
      </c>
      <c r="C74" s="147">
        <f>SUM(C58:C73)</f>
        <v>60218.210000000006</v>
      </c>
      <c r="D74" s="147">
        <f>SUM(D58:D73)</f>
        <v>140933.35999999999</v>
      </c>
      <c r="E74" s="147">
        <f>C74+D74</f>
        <v>201151.57</v>
      </c>
      <c r="F74" s="147">
        <f>SUM(F58:F73)</f>
        <v>9715.77</v>
      </c>
    </row>
    <row r="75" spans="1:6" ht="114.75" customHeight="1" x14ac:dyDescent="0.2">
      <c r="A75" s="183" t="s">
        <v>26</v>
      </c>
      <c r="B75" s="191"/>
      <c r="C75" s="191"/>
      <c r="D75" s="191"/>
      <c r="E75" s="191"/>
      <c r="F75" s="191"/>
    </row>
    <row r="76" spans="1:6" ht="15" customHeight="1" x14ac:dyDescent="0.2">
      <c r="A76" s="189" t="s">
        <v>46</v>
      </c>
      <c r="B76" s="189"/>
      <c r="C76" s="189"/>
      <c r="D76" s="189"/>
      <c r="E76" s="189"/>
      <c r="F76" s="189"/>
    </row>
    <row r="77" spans="1:6" ht="15" customHeight="1" x14ac:dyDescent="0.2">
      <c r="A77" s="187" t="s">
        <v>47</v>
      </c>
      <c r="B77" s="187"/>
      <c r="C77" s="187"/>
      <c r="D77" s="187"/>
      <c r="E77" s="192">
        <f>E40</f>
        <v>201151.57</v>
      </c>
      <c r="F77" s="192"/>
    </row>
    <row r="78" spans="1:6" ht="15" customHeight="1" x14ac:dyDescent="0.2">
      <c r="A78" s="187" t="s">
        <v>48</v>
      </c>
      <c r="B78" s="187"/>
      <c r="C78" s="187"/>
      <c r="D78" s="187"/>
      <c r="E78" s="192">
        <f>C74+D74</f>
        <v>201151.57</v>
      </c>
      <c r="F78" s="192"/>
    </row>
    <row r="79" spans="1:6" ht="15" customHeight="1" x14ac:dyDescent="0.2">
      <c r="A79" s="187" t="s">
        <v>49</v>
      </c>
      <c r="B79" s="187"/>
      <c r="C79" s="187"/>
      <c r="D79" s="187"/>
      <c r="E79" s="188" t="s">
        <v>117</v>
      </c>
      <c r="F79" s="188"/>
    </row>
    <row r="80" spans="1:6" ht="15" customHeight="1" x14ac:dyDescent="0.2">
      <c r="A80" s="187" t="s">
        <v>50</v>
      </c>
      <c r="B80" s="187"/>
      <c r="C80" s="187"/>
      <c r="D80" s="187"/>
      <c r="E80" s="188" t="s">
        <v>117</v>
      </c>
      <c r="F80" s="188"/>
    </row>
    <row r="81" spans="1:6" ht="15" customHeight="1" x14ac:dyDescent="0.2">
      <c r="A81" s="189" t="s">
        <v>51</v>
      </c>
      <c r="B81" s="189"/>
      <c r="C81" s="189"/>
      <c r="D81" s="189"/>
      <c r="E81" s="190" t="s">
        <v>117</v>
      </c>
      <c r="F81" s="190"/>
    </row>
    <row r="82" spans="1:6" ht="12.75" customHeight="1" x14ac:dyDescent="0.2">
      <c r="A82" s="183" t="s">
        <v>52</v>
      </c>
      <c r="B82" s="183"/>
      <c r="C82" s="183"/>
      <c r="D82" s="183"/>
      <c r="E82" s="183"/>
      <c r="F82" s="183"/>
    </row>
    <row r="83" spans="1:6" ht="15" customHeight="1" x14ac:dyDescent="0.2">
      <c r="A83" s="184"/>
      <c r="B83" s="184"/>
      <c r="C83" s="184"/>
      <c r="D83" s="184"/>
      <c r="E83" s="184"/>
      <c r="F83" s="184"/>
    </row>
    <row r="84" spans="1:6" ht="7.5" customHeight="1" x14ac:dyDescent="0.2">
      <c r="A84" s="148"/>
      <c r="B84" s="148"/>
      <c r="C84" s="148"/>
      <c r="D84" s="148"/>
      <c r="E84" s="148"/>
      <c r="F84" s="148"/>
    </row>
    <row r="85" spans="1:6" ht="15" customHeight="1" x14ac:dyDescent="0.2">
      <c r="A85" s="148" t="s">
        <v>113</v>
      </c>
    </row>
    <row r="86" spans="1:6" ht="15" customHeight="1" x14ac:dyDescent="0.2">
      <c r="A86" s="148"/>
    </row>
    <row r="87" spans="1:6" x14ac:dyDescent="0.2">
      <c r="A87" s="148"/>
      <c r="B87" s="148"/>
      <c r="C87" s="148"/>
      <c r="D87" s="148"/>
      <c r="E87" s="148"/>
      <c r="F87" s="148"/>
    </row>
    <row r="88" spans="1:6" x14ac:dyDescent="0.2">
      <c r="A88" s="185" t="s">
        <v>115</v>
      </c>
      <c r="B88" s="185"/>
      <c r="C88" s="185"/>
      <c r="D88" s="185"/>
      <c r="E88" s="185"/>
      <c r="F88" s="185"/>
    </row>
    <row r="95" spans="1:6" x14ac:dyDescent="0.2">
      <c r="A95" s="137"/>
      <c r="E95" s="138"/>
    </row>
    <row r="96" spans="1:6" x14ac:dyDescent="0.2">
      <c r="A96" s="137"/>
    </row>
  </sheetData>
  <mergeCells count="61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4:C34"/>
    <mergeCell ref="E34:F34"/>
    <mergeCell ref="E20:F20"/>
    <mergeCell ref="E21:F21"/>
    <mergeCell ref="E22:F22"/>
    <mergeCell ref="E23:F23"/>
    <mergeCell ref="E24:F24"/>
    <mergeCell ref="E25:F25"/>
    <mergeCell ref="E26:F26"/>
    <mergeCell ref="E27:F27"/>
    <mergeCell ref="E32:F32"/>
    <mergeCell ref="A33:C33"/>
    <mergeCell ref="E33:F33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78:D78"/>
    <mergeCell ref="E78:F78"/>
    <mergeCell ref="A41:F41"/>
    <mergeCell ref="A47:F47"/>
    <mergeCell ref="A55:A56"/>
    <mergeCell ref="B55:B56"/>
    <mergeCell ref="F55:F56"/>
    <mergeCell ref="B57:F57"/>
    <mergeCell ref="A82:F83"/>
    <mergeCell ref="A88:F88"/>
    <mergeCell ref="E28:F28"/>
    <mergeCell ref="E31:F31"/>
    <mergeCell ref="E29:F29"/>
    <mergeCell ref="E30:F30"/>
    <mergeCell ref="A79:D79"/>
    <mergeCell ref="E79:F79"/>
    <mergeCell ref="A80:D80"/>
    <mergeCell ref="E80:F80"/>
    <mergeCell ref="A81:D81"/>
    <mergeCell ref="E81:F81"/>
    <mergeCell ref="A75:F75"/>
    <mergeCell ref="A76:F76"/>
    <mergeCell ref="A77:D77"/>
    <mergeCell ref="E77:F77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13" sqref="A13"/>
    </sheetView>
  </sheetViews>
  <sheetFormatPr defaultRowHeight="15" x14ac:dyDescent="0.25"/>
  <cols>
    <col min="1" max="1" width="22" customWidth="1"/>
    <col min="2" max="2" width="12.140625" bestFit="1" customWidth="1"/>
    <col min="3" max="3" width="12.140625" customWidth="1"/>
    <col min="4" max="5" width="12.140625" bestFit="1" customWidth="1"/>
    <col min="6" max="6" width="13.28515625" bestFit="1" customWidth="1"/>
  </cols>
  <sheetData>
    <row r="1" spans="1:6" x14ac:dyDescent="0.25">
      <c r="A1" s="108" t="s">
        <v>88</v>
      </c>
      <c r="B1" s="109">
        <v>963.51</v>
      </c>
      <c r="C1" s="118"/>
    </row>
    <row r="2" spans="1:6" x14ac:dyDescent="0.25">
      <c r="A2" s="108" t="s">
        <v>89</v>
      </c>
      <c r="B2" s="109">
        <v>271.93</v>
      </c>
      <c r="C2" s="118"/>
    </row>
    <row r="3" spans="1:6" x14ac:dyDescent="0.25">
      <c r="A3" s="108" t="s">
        <v>90</v>
      </c>
      <c r="B3" s="109">
        <v>1324.83</v>
      </c>
      <c r="C3" s="119"/>
      <c r="D3" s="107">
        <f>SUM(B1:B3)</f>
        <v>2560.27</v>
      </c>
    </row>
    <row r="4" spans="1:6" x14ac:dyDescent="0.25">
      <c r="A4" s="108" t="s">
        <v>96</v>
      </c>
      <c r="B4" s="109">
        <v>4631.8500000000004</v>
      </c>
      <c r="C4" s="118"/>
    </row>
    <row r="5" spans="1:6" x14ac:dyDescent="0.25">
      <c r="A5" s="108" t="s">
        <v>91</v>
      </c>
      <c r="B5" s="109">
        <v>7767.68</v>
      </c>
      <c r="C5" s="118"/>
    </row>
    <row r="6" spans="1:6" x14ac:dyDescent="0.25">
      <c r="A6" s="108" t="s">
        <v>92</v>
      </c>
      <c r="B6" s="109">
        <v>301.99</v>
      </c>
      <c r="C6" s="118"/>
    </row>
    <row r="7" spans="1:6" x14ac:dyDescent="0.25">
      <c r="A7" s="108" t="s">
        <v>93</v>
      </c>
      <c r="B7" s="109">
        <v>78.33</v>
      </c>
      <c r="C7" s="119"/>
      <c r="D7" s="107">
        <f>SUM(B4:B7)</f>
        <v>12779.85</v>
      </c>
    </row>
    <row r="8" spans="1:6" x14ac:dyDescent="0.25">
      <c r="A8" s="108" t="s">
        <v>94</v>
      </c>
      <c r="B8" s="109">
        <v>105.84</v>
      </c>
      <c r="C8" s="118"/>
    </row>
    <row r="9" spans="1:6" x14ac:dyDescent="0.25">
      <c r="A9" s="110" t="s">
        <v>95</v>
      </c>
      <c r="B9" s="111">
        <f>SUM(B1:B8)</f>
        <v>15445.960000000001</v>
      </c>
      <c r="C9" s="120"/>
    </row>
    <row r="13" spans="1:6" x14ac:dyDescent="0.25">
      <c r="A13" s="114" t="s">
        <v>100</v>
      </c>
      <c r="B13" s="114" t="s">
        <v>105</v>
      </c>
      <c r="C13" s="114" t="s">
        <v>105</v>
      </c>
      <c r="D13" s="114" t="s">
        <v>106</v>
      </c>
      <c r="E13" s="114" t="s">
        <v>99</v>
      </c>
      <c r="F13" s="114" t="s">
        <v>107</v>
      </c>
    </row>
    <row r="14" spans="1:6" x14ac:dyDescent="0.25">
      <c r="A14" s="115" t="s">
        <v>101</v>
      </c>
      <c r="B14" s="116">
        <v>2748</v>
      </c>
      <c r="C14" s="116"/>
      <c r="D14" s="116">
        <v>2009</v>
      </c>
      <c r="E14" s="116"/>
      <c r="F14" s="117">
        <f>SUM(B14:E14)</f>
        <v>4757</v>
      </c>
    </row>
    <row r="15" spans="1:6" x14ac:dyDescent="0.25">
      <c r="A15" s="115" t="s">
        <v>102</v>
      </c>
      <c r="B15" s="116">
        <v>692.26</v>
      </c>
      <c r="C15" s="116">
        <v>943.74</v>
      </c>
      <c r="D15" s="116">
        <v>1196</v>
      </c>
      <c r="E15" s="116">
        <v>1300.1400000000001</v>
      </c>
      <c r="F15" s="117">
        <f t="shared" ref="F15:F17" si="0">SUM(B15:E15)</f>
        <v>4132.1400000000003</v>
      </c>
    </row>
    <row r="16" spans="1:6" x14ac:dyDescent="0.25">
      <c r="A16" s="115" t="s">
        <v>103</v>
      </c>
      <c r="B16" s="116">
        <v>1417.12</v>
      </c>
      <c r="C16" s="116">
        <v>1915.88</v>
      </c>
      <c r="D16" s="116">
        <v>1400</v>
      </c>
      <c r="E16" s="116"/>
      <c r="F16" s="117">
        <f t="shared" si="0"/>
        <v>4733</v>
      </c>
    </row>
    <row r="17" spans="1:6" x14ac:dyDescent="0.25">
      <c r="A17" s="115" t="s">
        <v>104</v>
      </c>
      <c r="B17" s="116">
        <v>1146.0999999999999</v>
      </c>
      <c r="C17" s="116">
        <v>38.9</v>
      </c>
      <c r="D17" s="116">
        <v>1323</v>
      </c>
      <c r="E17" s="116"/>
      <c r="F17" s="117">
        <f t="shared" si="0"/>
        <v>2508</v>
      </c>
    </row>
    <row r="18" spans="1:6" x14ac:dyDescent="0.25">
      <c r="A18" s="3"/>
      <c r="B18" s="116">
        <f>SUM(B14:B17)</f>
        <v>6003.48</v>
      </c>
      <c r="C18" s="116">
        <f>SUM(C15:C17)</f>
        <v>2898.52</v>
      </c>
      <c r="D18" s="121">
        <f>SUM(D14:D17)</f>
        <v>5928</v>
      </c>
      <c r="E18" s="121">
        <f>SUM(E14:E17)</f>
        <v>1300.1400000000001</v>
      </c>
      <c r="F18" s="122"/>
    </row>
    <row r="19" spans="1:6" x14ac:dyDescent="0.25">
      <c r="B19" s="207">
        <f>B18+C18</f>
        <v>8902</v>
      </c>
      <c r="C19" s="208"/>
      <c r="F19" s="113">
        <f>SUM(F14:F17)</f>
        <v>16130.14</v>
      </c>
    </row>
    <row r="25" spans="1:6" x14ac:dyDescent="0.25">
      <c r="A25" s="108" t="s">
        <v>88</v>
      </c>
      <c r="B25" s="109">
        <v>1376.19</v>
      </c>
      <c r="C25" s="118"/>
    </row>
    <row r="26" spans="1:6" x14ac:dyDescent="0.25">
      <c r="A26" s="108" t="s">
        <v>89</v>
      </c>
      <c r="B26" s="109">
        <v>0</v>
      </c>
      <c r="C26" s="118"/>
    </row>
    <row r="27" spans="1:6" x14ac:dyDescent="0.25">
      <c r="A27" s="108" t="s">
        <v>90</v>
      </c>
      <c r="B27" s="109">
        <v>0</v>
      </c>
      <c r="C27" s="118"/>
    </row>
    <row r="28" spans="1:6" x14ac:dyDescent="0.25">
      <c r="A28" s="108" t="s">
        <v>108</v>
      </c>
      <c r="B28" s="109">
        <v>5928</v>
      </c>
      <c r="C28" s="118"/>
    </row>
    <row r="29" spans="1:6" x14ac:dyDescent="0.25">
      <c r="A29" s="108" t="s">
        <v>91</v>
      </c>
      <c r="B29" s="109">
        <v>8902</v>
      </c>
      <c r="C29" s="118"/>
    </row>
    <row r="30" spans="1:6" x14ac:dyDescent="0.25">
      <c r="A30" s="108" t="s">
        <v>99</v>
      </c>
      <c r="B30" s="109">
        <v>1300.1400000000001</v>
      </c>
      <c r="C30" s="118"/>
    </row>
    <row r="31" spans="1:6" x14ac:dyDescent="0.25">
      <c r="A31" s="108" t="s">
        <v>92</v>
      </c>
      <c r="B31" s="109">
        <v>301.99</v>
      </c>
      <c r="C31" s="118"/>
    </row>
    <row r="32" spans="1:6" x14ac:dyDescent="0.25">
      <c r="A32" s="108" t="s">
        <v>93</v>
      </c>
      <c r="B32" s="109">
        <v>78.33</v>
      </c>
      <c r="C32" s="118"/>
    </row>
    <row r="33" spans="1:4" x14ac:dyDescent="0.25">
      <c r="A33" s="108" t="s">
        <v>94</v>
      </c>
      <c r="B33" s="109"/>
      <c r="C33" s="118"/>
    </row>
    <row r="34" spans="1:4" x14ac:dyDescent="0.25">
      <c r="A34" s="110" t="s">
        <v>95</v>
      </c>
      <c r="B34" s="111">
        <f>SUM(B25:B33)</f>
        <v>17886.650000000005</v>
      </c>
      <c r="C34" s="120">
        <v>17886.95</v>
      </c>
      <c r="D34" s="123">
        <f>C34-B34</f>
        <v>0.29999999999563443</v>
      </c>
    </row>
  </sheetData>
  <mergeCells count="1">
    <mergeCell ref="B19:C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121"/>
  <sheetViews>
    <sheetView topLeftCell="A61" workbookViewId="0">
      <selection activeCell="A19" sqref="A19:F20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8" spans="1:7" ht="21.75" customHeight="1" x14ac:dyDescent="0.35">
      <c r="A8" s="170" t="s">
        <v>62</v>
      </c>
      <c r="B8" s="170"/>
      <c r="C8" s="170"/>
      <c r="D8" s="170"/>
      <c r="E8" s="170"/>
      <c r="F8" s="170"/>
    </row>
    <row r="9" spans="1:7" ht="25.5" customHeight="1" x14ac:dyDescent="0.25">
      <c r="A9" s="158" t="s">
        <v>27</v>
      </c>
      <c r="B9" s="159"/>
      <c r="C9" s="159"/>
      <c r="D9" s="159"/>
      <c r="E9" s="159"/>
      <c r="F9" s="159"/>
    </row>
    <row r="10" spans="1:7" ht="144.7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29" t="s">
        <v>29</v>
      </c>
      <c r="E12" s="29" t="s">
        <v>30</v>
      </c>
      <c r="F12" s="29" t="s">
        <v>31</v>
      </c>
    </row>
    <row r="13" spans="1:7" x14ac:dyDescent="0.25">
      <c r="A13" s="153" t="s">
        <v>55</v>
      </c>
      <c r="B13" s="153"/>
      <c r="C13" s="153"/>
      <c r="D13" s="38" t="s">
        <v>67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33"/>
      <c r="E14" s="33"/>
      <c r="F14" s="4"/>
    </row>
    <row r="15" spans="1:7" x14ac:dyDescent="0.25">
      <c r="A15" s="153" t="s">
        <v>32</v>
      </c>
      <c r="B15" s="153"/>
      <c r="C15" s="153"/>
      <c r="D15" s="33"/>
      <c r="E15" s="33"/>
      <c r="F15" s="4"/>
    </row>
    <row r="16" spans="1:7" x14ac:dyDescent="0.25">
      <c r="A16" s="155"/>
      <c r="B16" s="156"/>
      <c r="C16" s="156"/>
      <c r="D16" s="156"/>
      <c r="E16" s="156"/>
      <c r="F16" s="156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18" t="s">
        <v>34</v>
      </c>
      <c r="B18" s="18" t="s">
        <v>35</v>
      </c>
      <c r="C18" s="18" t="s">
        <v>36</v>
      </c>
      <c r="D18" s="18" t="s">
        <v>37</v>
      </c>
      <c r="E18" s="157" t="s">
        <v>38</v>
      </c>
      <c r="F18" s="157"/>
    </row>
    <row r="19" spans="1:6" x14ac:dyDescent="0.25">
      <c r="A19" s="6">
        <v>43120</v>
      </c>
      <c r="B19" s="14">
        <v>19800</v>
      </c>
      <c r="C19" s="6">
        <v>43133</v>
      </c>
      <c r="D19" s="51">
        <v>454418</v>
      </c>
      <c r="E19" s="154">
        <v>19800</v>
      </c>
      <c r="F19" s="154"/>
    </row>
    <row r="20" spans="1:6" x14ac:dyDescent="0.25">
      <c r="A20" s="6">
        <v>43151</v>
      </c>
      <c r="B20" s="14">
        <v>19800</v>
      </c>
      <c r="C20" s="6">
        <v>43151</v>
      </c>
      <c r="D20" s="51">
        <v>107175</v>
      </c>
      <c r="E20" s="154">
        <v>19800</v>
      </c>
      <c r="F20" s="154"/>
    </row>
    <row r="21" spans="1:6" x14ac:dyDescent="0.25">
      <c r="A21" s="19"/>
      <c r="B21" s="5"/>
      <c r="C21" s="19"/>
      <c r="D21" s="5"/>
      <c r="E21" s="154"/>
      <c r="F21" s="154"/>
    </row>
    <row r="22" spans="1:6" x14ac:dyDescent="0.25">
      <c r="A22" s="19"/>
      <c r="B22" s="5"/>
      <c r="C22" s="19"/>
      <c r="D22" s="5"/>
      <c r="E22" s="154"/>
      <c r="F22" s="154"/>
    </row>
    <row r="23" spans="1:6" x14ac:dyDescent="0.25">
      <c r="A23" s="19"/>
      <c r="B23" s="5"/>
      <c r="C23" s="19"/>
      <c r="D23" s="5"/>
      <c r="E23" s="154"/>
      <c r="F23" s="154"/>
    </row>
    <row r="24" spans="1:6" x14ac:dyDescent="0.25">
      <c r="A24" s="19"/>
      <c r="B24" s="5"/>
      <c r="C24" s="19"/>
      <c r="D24" s="5"/>
      <c r="E24" s="154"/>
      <c r="F24" s="154"/>
    </row>
    <row r="25" spans="1:6" x14ac:dyDescent="0.25">
      <c r="A25" s="19"/>
      <c r="B25" s="5"/>
      <c r="C25" s="19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v>0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E19+E20</f>
        <v>39600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22.11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39622.11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3884.15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43506.26</v>
      </c>
      <c r="F36" s="154"/>
    </row>
    <row r="37" spans="1:6" ht="57" customHeight="1" x14ac:dyDescent="0.25">
      <c r="A37" s="179" t="s">
        <v>57</v>
      </c>
      <c r="B37" s="180"/>
      <c r="C37" s="180"/>
      <c r="D37" s="180"/>
      <c r="E37" s="180"/>
      <c r="F37" s="180"/>
    </row>
    <row r="38" spans="1:6" x14ac:dyDescent="0.25">
      <c r="A38" s="165"/>
      <c r="B38" s="165"/>
      <c r="C38" s="165"/>
      <c r="D38" s="165"/>
      <c r="E38" s="165"/>
      <c r="F38" s="165"/>
    </row>
    <row r="39" spans="1:6" x14ac:dyDescent="0.25">
      <c r="A39" s="15"/>
      <c r="B39" s="16"/>
      <c r="C39" s="16"/>
      <c r="D39" s="16"/>
      <c r="E39" s="16"/>
      <c r="F39" s="16"/>
    </row>
    <row r="40" spans="1:6" x14ac:dyDescent="0.25">
      <c r="A40" s="15"/>
      <c r="B40" s="16"/>
      <c r="C40" s="16"/>
      <c r="D40" s="16"/>
      <c r="E40" s="16"/>
      <c r="F40" s="16"/>
    </row>
    <row r="41" spans="1:6" x14ac:dyDescent="0.25">
      <c r="A41" s="15"/>
      <c r="B41" s="16"/>
      <c r="C41" s="16"/>
      <c r="D41" s="16"/>
      <c r="E41" s="16"/>
      <c r="F41" s="16"/>
    </row>
    <row r="42" spans="1:6" x14ac:dyDescent="0.25">
      <c r="A42" s="15"/>
      <c r="B42" s="16"/>
      <c r="C42" s="16"/>
      <c r="D42" s="16"/>
      <c r="E42" s="16"/>
      <c r="F42" s="16"/>
    </row>
    <row r="43" spans="1:6" x14ac:dyDescent="0.25">
      <c r="A43" s="15"/>
      <c r="B43" s="16"/>
      <c r="C43" s="16"/>
      <c r="D43" s="16"/>
      <c r="E43" s="16"/>
      <c r="F43" s="16"/>
    </row>
    <row r="44" spans="1:6" x14ac:dyDescent="0.25">
      <c r="A44" s="15"/>
      <c r="B44" s="16"/>
      <c r="C44" s="16"/>
      <c r="D44" s="16"/>
      <c r="E44" s="16"/>
      <c r="F44" s="16"/>
    </row>
    <row r="45" spans="1:6" x14ac:dyDescent="0.25">
      <c r="A45" s="15"/>
      <c r="B45" s="16"/>
      <c r="C45" s="16"/>
      <c r="D45" s="16"/>
      <c r="E45" s="16"/>
      <c r="F45" s="16"/>
    </row>
    <row r="46" spans="1:6" s="28" customFormat="1" ht="8.25" x14ac:dyDescent="0.15">
      <c r="A46" s="26"/>
      <c r="B46" s="27"/>
      <c r="C46" s="27"/>
      <c r="D46" s="27"/>
      <c r="E46" s="27"/>
      <c r="F46" s="27"/>
    </row>
    <row r="47" spans="1:6" s="2" customFormat="1" ht="66" customHeight="1" x14ac:dyDescent="0.15">
      <c r="A47" s="157" t="s">
        <v>0</v>
      </c>
      <c r="B47" s="157" t="s">
        <v>1</v>
      </c>
      <c r="C47" s="20" t="s">
        <v>2</v>
      </c>
      <c r="D47" s="20" t="s">
        <v>4</v>
      </c>
      <c r="E47" s="20" t="s">
        <v>6</v>
      </c>
      <c r="F47" s="157" t="s">
        <v>8</v>
      </c>
    </row>
    <row r="48" spans="1:6" s="2" customFormat="1" ht="9" x14ac:dyDescent="0.15">
      <c r="A48" s="157"/>
      <c r="B48" s="157"/>
      <c r="C48" s="21" t="s">
        <v>3</v>
      </c>
      <c r="D48" s="21" t="s">
        <v>5</v>
      </c>
      <c r="E48" s="21" t="s">
        <v>7</v>
      </c>
      <c r="F48" s="157"/>
    </row>
    <row r="49" spans="1:6" x14ac:dyDescent="0.25">
      <c r="A49" s="17"/>
      <c r="B49" s="164" t="s">
        <v>53</v>
      </c>
      <c r="C49" s="164"/>
      <c r="D49" s="164"/>
      <c r="E49" s="164"/>
      <c r="F49" s="164"/>
    </row>
    <row r="50" spans="1:6" x14ac:dyDescent="0.25">
      <c r="A50" s="22" t="s">
        <v>9</v>
      </c>
      <c r="B50" s="23">
        <v>20624.66</v>
      </c>
      <c r="C50" s="23">
        <v>20626.52</v>
      </c>
      <c r="D50" s="23">
        <v>15552.1</v>
      </c>
      <c r="E50" s="23">
        <f>C50+D50</f>
        <v>36178.620000000003</v>
      </c>
      <c r="F50" s="23">
        <v>5072.5600000000004</v>
      </c>
    </row>
    <row r="51" spans="1:6" x14ac:dyDescent="0.25">
      <c r="A51" s="22" t="s">
        <v>10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</row>
    <row r="52" spans="1:6" x14ac:dyDescent="0.25">
      <c r="A52" s="22" t="s">
        <v>11</v>
      </c>
      <c r="B52" s="24">
        <v>0</v>
      </c>
      <c r="C52" s="24">
        <v>0</v>
      </c>
      <c r="D52" s="24">
        <v>0</v>
      </c>
      <c r="E52" s="24">
        <f t="shared" ref="E52:E66" si="0">C52+D52</f>
        <v>0</v>
      </c>
      <c r="F52" s="24">
        <v>0</v>
      </c>
    </row>
    <row r="53" spans="1:6" ht="19.5" x14ac:dyDescent="0.25">
      <c r="A53" s="22" t="s">
        <v>12</v>
      </c>
      <c r="B53" s="24">
        <v>0</v>
      </c>
      <c r="C53" s="24">
        <v>0</v>
      </c>
      <c r="D53" s="24">
        <v>0</v>
      </c>
      <c r="E53" s="24">
        <f t="shared" si="0"/>
        <v>0</v>
      </c>
      <c r="F53" s="24">
        <v>0</v>
      </c>
    </row>
    <row r="54" spans="1:6" x14ac:dyDescent="0.25">
      <c r="A54" s="22" t="s">
        <v>13</v>
      </c>
      <c r="B54" s="24">
        <v>0</v>
      </c>
      <c r="C54" s="24">
        <v>0</v>
      </c>
      <c r="D54" s="24">
        <v>0</v>
      </c>
      <c r="E54" s="24">
        <f t="shared" si="0"/>
        <v>0</v>
      </c>
      <c r="F54" s="24">
        <v>0</v>
      </c>
    </row>
    <row r="55" spans="1:6" ht="19.5" x14ac:dyDescent="0.25">
      <c r="A55" s="22" t="s">
        <v>14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15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16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17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x14ac:dyDescent="0.25">
      <c r="A59" s="22" t="s">
        <v>18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19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20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ht="19.5" x14ac:dyDescent="0.25">
      <c r="A62" s="22" t="s">
        <v>21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22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8.75" customHeight="1" x14ac:dyDescent="0.25">
      <c r="A64" s="22" t="s">
        <v>23</v>
      </c>
      <c r="B64" s="23">
        <v>240.93</v>
      </c>
      <c r="C64" s="24">
        <v>1.33</v>
      </c>
      <c r="D64" s="23">
        <f>B64</f>
        <v>240.93</v>
      </c>
      <c r="E64" s="23">
        <f t="shared" si="0"/>
        <v>242.26000000000002</v>
      </c>
      <c r="F64" s="24">
        <v>0</v>
      </c>
    </row>
    <row r="65" spans="1:9" ht="14.25" customHeight="1" x14ac:dyDescent="0.25">
      <c r="A65" s="22" t="s">
        <v>24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x14ac:dyDescent="0.25">
      <c r="A66" s="25" t="s">
        <v>25</v>
      </c>
      <c r="B66" s="36">
        <f>SUM(B50:B65)</f>
        <v>20865.59</v>
      </c>
      <c r="C66" s="37">
        <f>SUM(C50:C65)</f>
        <v>20627.850000000002</v>
      </c>
      <c r="D66" s="37">
        <f>SUM(D50:D65)</f>
        <v>15793.03</v>
      </c>
      <c r="E66" s="37">
        <f t="shared" si="0"/>
        <v>36420.880000000005</v>
      </c>
      <c r="F66" s="37">
        <f>SUM(F50:F65)</f>
        <v>5072.5600000000004</v>
      </c>
    </row>
    <row r="67" spans="1:9" ht="108" customHeight="1" x14ac:dyDescent="0.25">
      <c r="A67" s="166" t="s">
        <v>26</v>
      </c>
      <c r="B67" s="167"/>
      <c r="C67" s="167"/>
      <c r="D67" s="167"/>
      <c r="E67" s="167"/>
      <c r="F67" s="167"/>
      <c r="I67" s="2"/>
    </row>
    <row r="68" spans="1:9" ht="15" customHeight="1" x14ac:dyDescent="0.25">
      <c r="A68" s="164" t="s">
        <v>46</v>
      </c>
      <c r="B68" s="164"/>
      <c r="C68" s="164"/>
      <c r="D68" s="164"/>
      <c r="E68" s="164"/>
      <c r="F68" s="164"/>
    </row>
    <row r="69" spans="1:9" ht="15" customHeight="1" x14ac:dyDescent="0.25">
      <c r="A69" s="168" t="s">
        <v>47</v>
      </c>
      <c r="B69" s="168"/>
      <c r="C69" s="168"/>
      <c r="D69" s="168"/>
      <c r="E69" s="169">
        <f>E36</f>
        <v>43506.26</v>
      </c>
      <c r="F69" s="169"/>
    </row>
    <row r="70" spans="1:9" ht="15" customHeight="1" x14ac:dyDescent="0.25">
      <c r="A70" s="168" t="s">
        <v>48</v>
      </c>
      <c r="B70" s="168"/>
      <c r="C70" s="168"/>
      <c r="D70" s="168"/>
      <c r="E70" s="169">
        <f>C66+D66</f>
        <v>36420.880000000005</v>
      </c>
      <c r="F70" s="169"/>
    </row>
    <row r="71" spans="1:9" ht="15" customHeight="1" x14ac:dyDescent="0.25">
      <c r="A71" s="168" t="s">
        <v>49</v>
      </c>
      <c r="B71" s="168"/>
      <c r="C71" s="168"/>
      <c r="D71" s="168"/>
      <c r="E71" s="169">
        <f>E33-(E70-E35)</f>
        <v>7085.3799999999974</v>
      </c>
      <c r="F71" s="169"/>
    </row>
    <row r="72" spans="1:9" ht="15" customHeight="1" x14ac:dyDescent="0.25">
      <c r="A72" s="168" t="s">
        <v>50</v>
      </c>
      <c r="B72" s="168"/>
      <c r="C72" s="168"/>
      <c r="D72" s="168"/>
      <c r="E72" s="169">
        <v>0</v>
      </c>
      <c r="F72" s="169"/>
    </row>
    <row r="73" spans="1:9" ht="15" customHeight="1" x14ac:dyDescent="0.25">
      <c r="A73" s="164" t="s">
        <v>51</v>
      </c>
      <c r="B73" s="164"/>
      <c r="C73" s="164"/>
      <c r="D73" s="164"/>
      <c r="E73" s="181">
        <f>E71-E72</f>
        <v>7085.3799999999974</v>
      </c>
      <c r="F73" s="181"/>
    </row>
    <row r="74" spans="1:9" ht="13.5" customHeight="1" x14ac:dyDescent="0.25">
      <c r="A74" s="177" t="s">
        <v>52</v>
      </c>
      <c r="B74" s="177"/>
      <c r="C74" s="177"/>
      <c r="D74" s="177"/>
      <c r="E74" s="177"/>
      <c r="F74" s="177"/>
    </row>
    <row r="75" spans="1:9" ht="12.75" customHeight="1" x14ac:dyDescent="0.25">
      <c r="A75" s="178"/>
      <c r="B75" s="178"/>
      <c r="C75" s="178"/>
      <c r="D75" s="178"/>
      <c r="E75" s="178"/>
      <c r="F75" s="178"/>
    </row>
    <row r="76" spans="1:9" ht="12.75" customHeight="1" x14ac:dyDescent="0.25">
      <c r="A76" s="52"/>
      <c r="B76" s="52"/>
      <c r="C76" s="52"/>
      <c r="D76" s="52"/>
      <c r="E76" s="52"/>
      <c r="F76" s="52"/>
    </row>
    <row r="77" spans="1:9" ht="15" customHeight="1" x14ac:dyDescent="0.25">
      <c r="A77" s="35" t="s">
        <v>54</v>
      </c>
    </row>
    <row r="78" spans="1:9" ht="9" customHeight="1" x14ac:dyDescent="0.25"/>
    <row r="79" spans="1:9" ht="11.25" customHeight="1" x14ac:dyDescent="0.25">
      <c r="B79" s="35"/>
      <c r="C79" s="35"/>
      <c r="D79" s="35"/>
      <c r="E79" s="35"/>
      <c r="F79" s="35"/>
    </row>
    <row r="80" spans="1:9" x14ac:dyDescent="0.25">
      <c r="A80" s="35"/>
      <c r="B80" s="35"/>
      <c r="C80" s="35"/>
      <c r="D80" s="35"/>
      <c r="E80" s="35"/>
      <c r="F80" s="35"/>
    </row>
    <row r="81" spans="1:6" x14ac:dyDescent="0.25">
      <c r="A81" s="176" t="s">
        <v>63</v>
      </c>
      <c r="B81" s="176"/>
      <c r="C81" s="176"/>
      <c r="D81" s="176"/>
      <c r="E81" s="176"/>
      <c r="F81" s="176"/>
    </row>
    <row r="119" ht="15" customHeight="1" x14ac:dyDescent="0.25"/>
    <row r="120" ht="15" customHeight="1" x14ac:dyDescent="0.25"/>
    <row r="121" ht="18.75" customHeight="1" x14ac:dyDescent="0.25"/>
  </sheetData>
  <mergeCells count="57">
    <mergeCell ref="A8:F8"/>
    <mergeCell ref="E73:F73"/>
    <mergeCell ref="A72:D72"/>
    <mergeCell ref="E72:F72"/>
    <mergeCell ref="A73:D73"/>
    <mergeCell ref="A68:F68"/>
    <mergeCell ref="A69:D69"/>
    <mergeCell ref="E69:F69"/>
    <mergeCell ref="A70:D70"/>
    <mergeCell ref="E70:F70"/>
    <mergeCell ref="A32:C32"/>
    <mergeCell ref="A30:C30"/>
    <mergeCell ref="A31:C31"/>
    <mergeCell ref="A71:D71"/>
    <mergeCell ref="E30:F30"/>
    <mergeCell ref="E31:F31"/>
    <mergeCell ref="A15:C15"/>
    <mergeCell ref="A16:F16"/>
    <mergeCell ref="A29:C29"/>
    <mergeCell ref="E21:F21"/>
    <mergeCell ref="E25:F25"/>
    <mergeCell ref="E26:F26"/>
    <mergeCell ref="E27:F27"/>
    <mergeCell ref="E18:F18"/>
    <mergeCell ref="E19:F19"/>
    <mergeCell ref="E20:F20"/>
    <mergeCell ref="E28:F28"/>
    <mergeCell ref="E22:F22"/>
    <mergeCell ref="E23:F23"/>
    <mergeCell ref="E24:F24"/>
    <mergeCell ref="A17:F17"/>
    <mergeCell ref="E29:F29"/>
    <mergeCell ref="A9:F9"/>
    <mergeCell ref="A10:F10"/>
    <mergeCell ref="A12:C12"/>
    <mergeCell ref="A13:C13"/>
    <mergeCell ref="A14:C14"/>
    <mergeCell ref="A11:F11"/>
    <mergeCell ref="A81:F81"/>
    <mergeCell ref="A74:F75"/>
    <mergeCell ref="A33:C33"/>
    <mergeCell ref="A34:C34"/>
    <mergeCell ref="A35:C35"/>
    <mergeCell ref="E35:F35"/>
    <mergeCell ref="E34:F34"/>
    <mergeCell ref="A37:F37"/>
    <mergeCell ref="E36:F36"/>
    <mergeCell ref="A36:C36"/>
    <mergeCell ref="E32:F32"/>
    <mergeCell ref="E33:F33"/>
    <mergeCell ref="E71:F71"/>
    <mergeCell ref="A47:A48"/>
    <mergeCell ref="B47:B48"/>
    <mergeCell ref="F47:F48"/>
    <mergeCell ref="B49:F49"/>
    <mergeCell ref="A67:F67"/>
    <mergeCell ref="A38:F38"/>
  </mergeCells>
  <pageMargins left="0.31496062992125984" right="0.11811023622047245" top="0.59055118110236227" bottom="0.39370078740157483" header="0.31496062992125984" footer="0.31496062992125984"/>
  <pageSetup paperSize="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94"/>
  <sheetViews>
    <sheetView topLeftCell="A61" workbookViewId="0">
      <selection activeCell="A19" sqref="A19:F1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8" spans="1:7" ht="23.25" x14ac:dyDescent="0.35">
      <c r="A8" s="170" t="s">
        <v>64</v>
      </c>
      <c r="B8" s="170"/>
      <c r="C8" s="170"/>
      <c r="D8" s="170"/>
      <c r="E8" s="170"/>
      <c r="F8" s="170"/>
    </row>
    <row r="9" spans="1:7" ht="25.5" customHeight="1" x14ac:dyDescent="0.25">
      <c r="A9" s="158" t="s">
        <v>27</v>
      </c>
      <c r="B9" s="159"/>
      <c r="C9" s="159"/>
      <c r="D9" s="159"/>
      <c r="E9" s="159"/>
      <c r="F9" s="159"/>
    </row>
    <row r="10" spans="1:7" ht="143.2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43" t="s">
        <v>29</v>
      </c>
      <c r="E12" s="43" t="s">
        <v>30</v>
      </c>
      <c r="F12" s="43" t="s">
        <v>31</v>
      </c>
    </row>
    <row r="13" spans="1:7" x14ac:dyDescent="0.25">
      <c r="A13" s="153" t="s">
        <v>55</v>
      </c>
      <c r="B13" s="153"/>
      <c r="C13" s="153"/>
      <c r="D13" s="38" t="s">
        <v>68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44"/>
      <c r="E14" s="44"/>
      <c r="F14" s="4"/>
    </row>
    <row r="15" spans="1:7" x14ac:dyDescent="0.25">
      <c r="A15" s="153" t="s">
        <v>32</v>
      </c>
      <c r="B15" s="153"/>
      <c r="C15" s="153"/>
      <c r="D15" s="44"/>
      <c r="E15" s="44"/>
      <c r="F15" s="4"/>
    </row>
    <row r="16" spans="1:7" x14ac:dyDescent="0.25">
      <c r="A16" s="155"/>
      <c r="B16" s="156"/>
      <c r="C16" s="156"/>
      <c r="D16" s="156"/>
      <c r="E16" s="156"/>
      <c r="F16" s="156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43" t="s">
        <v>34</v>
      </c>
      <c r="B18" s="43" t="s">
        <v>35</v>
      </c>
      <c r="C18" s="43" t="s">
        <v>36</v>
      </c>
      <c r="D18" s="43" t="s">
        <v>37</v>
      </c>
      <c r="E18" s="157" t="s">
        <v>38</v>
      </c>
      <c r="F18" s="157"/>
    </row>
    <row r="19" spans="1:6" x14ac:dyDescent="0.25">
      <c r="A19" s="6">
        <v>43179</v>
      </c>
      <c r="B19" s="48">
        <v>19800</v>
      </c>
      <c r="C19" s="6">
        <v>43179</v>
      </c>
      <c r="D19" s="49">
        <v>183889</v>
      </c>
      <c r="E19" s="154">
        <v>19800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46"/>
      <c r="B21" s="5"/>
      <c r="C21" s="46"/>
      <c r="D21" s="5"/>
      <c r="E21" s="154"/>
      <c r="F21" s="154"/>
    </row>
    <row r="22" spans="1:6" x14ac:dyDescent="0.25">
      <c r="A22" s="46"/>
      <c r="B22" s="5"/>
      <c r="C22" s="46"/>
      <c r="D22" s="5"/>
      <c r="E22" s="154"/>
      <c r="F22" s="154"/>
    </row>
    <row r="23" spans="1:6" x14ac:dyDescent="0.25">
      <c r="A23" s="46"/>
      <c r="B23" s="5"/>
      <c r="C23" s="46"/>
      <c r="D23" s="5"/>
      <c r="E23" s="154"/>
      <c r="F23" s="154"/>
    </row>
    <row r="24" spans="1:6" x14ac:dyDescent="0.25">
      <c r="A24" s="46"/>
      <c r="B24" s="5"/>
      <c r="C24" s="46"/>
      <c r="D24" s="5"/>
      <c r="E24" s="154"/>
      <c r="F24" s="154"/>
    </row>
    <row r="25" spans="1:6" x14ac:dyDescent="0.25">
      <c r="A25" s="46"/>
      <c r="B25" s="5"/>
      <c r="C25" s="46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Fevereiro!E73</f>
        <v>7085.3799999999974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E19+E20</f>
        <v>19800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31.98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26917.359999999997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1805.23</v>
      </c>
      <c r="F35" s="154"/>
    </row>
    <row r="36" spans="1:6" ht="20.25" customHeight="1" x14ac:dyDescent="0.25">
      <c r="A36" s="163" t="s">
        <v>45</v>
      </c>
      <c r="B36" s="163"/>
      <c r="C36" s="163"/>
      <c r="D36" s="8"/>
      <c r="E36" s="154">
        <f>E33+E35</f>
        <v>28722.589999999997</v>
      </c>
      <c r="F36" s="154"/>
    </row>
    <row r="37" spans="1:6" ht="54.75" customHeight="1" x14ac:dyDescent="0.25">
      <c r="A37" s="179" t="s">
        <v>57</v>
      </c>
      <c r="B37" s="180"/>
      <c r="C37" s="180"/>
      <c r="D37" s="180"/>
      <c r="E37" s="180"/>
      <c r="F37" s="180"/>
    </row>
    <row r="39" spans="1:6" x14ac:dyDescent="0.25">
      <c r="A39" s="165"/>
      <c r="B39" s="165"/>
      <c r="C39" s="165"/>
      <c r="D39" s="165"/>
      <c r="E39" s="165"/>
      <c r="F39" s="165"/>
    </row>
    <row r="40" spans="1:6" x14ac:dyDescent="0.25">
      <c r="A40" s="42"/>
      <c r="B40" s="47"/>
      <c r="C40" s="47"/>
      <c r="D40" s="47"/>
      <c r="E40" s="47"/>
      <c r="F40" s="47"/>
    </row>
    <row r="41" spans="1:6" x14ac:dyDescent="0.25">
      <c r="A41" s="42"/>
      <c r="B41" s="47"/>
      <c r="C41" s="47"/>
      <c r="D41" s="47"/>
      <c r="E41" s="47"/>
      <c r="F41" s="47"/>
    </row>
    <row r="42" spans="1:6" x14ac:dyDescent="0.25">
      <c r="A42" s="42"/>
      <c r="B42" s="47"/>
      <c r="C42" s="47"/>
      <c r="D42" s="47"/>
      <c r="E42" s="47"/>
      <c r="F42" s="47"/>
    </row>
    <row r="43" spans="1:6" x14ac:dyDescent="0.25">
      <c r="A43" s="42"/>
      <c r="B43" s="47"/>
      <c r="C43" s="47"/>
      <c r="D43" s="47"/>
      <c r="E43" s="47"/>
      <c r="F43" s="47"/>
    </row>
    <row r="44" spans="1:6" x14ac:dyDescent="0.25">
      <c r="A44" s="42"/>
      <c r="B44" s="47"/>
      <c r="C44" s="47"/>
      <c r="D44" s="47"/>
      <c r="E44" s="47"/>
      <c r="F44" s="47"/>
    </row>
    <row r="45" spans="1:6" x14ac:dyDescent="0.25">
      <c r="A45" s="42"/>
      <c r="B45" s="47"/>
      <c r="C45" s="47"/>
      <c r="D45" s="47"/>
      <c r="E45" s="47"/>
      <c r="F45" s="47"/>
    </row>
    <row r="46" spans="1:6" x14ac:dyDescent="0.25">
      <c r="A46" s="42"/>
      <c r="B46" s="47"/>
      <c r="C46" s="47"/>
      <c r="D46" s="47"/>
      <c r="E46" s="47"/>
      <c r="F46" s="47"/>
    </row>
    <row r="47" spans="1:6" x14ac:dyDescent="0.25">
      <c r="A47" s="42"/>
      <c r="B47" s="47"/>
      <c r="C47" s="47"/>
      <c r="D47" s="47"/>
      <c r="E47" s="47"/>
      <c r="F47" s="47"/>
    </row>
    <row r="48" spans="1:6" s="28" customFormat="1" ht="8.25" x14ac:dyDescent="0.15">
      <c r="A48" s="26"/>
      <c r="B48" s="27"/>
      <c r="C48" s="27"/>
      <c r="D48" s="27"/>
      <c r="E48" s="27"/>
      <c r="F48" s="27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45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20627.45</v>
      </c>
      <c r="C52" s="23">
        <v>5072.5600000000004</v>
      </c>
      <c r="D52" s="23">
        <v>15528.54</v>
      </c>
      <c r="E52" s="23">
        <f>C52+D52</f>
        <v>20601.100000000002</v>
      </c>
      <c r="F52" s="23">
        <v>5082.21</v>
      </c>
    </row>
    <row r="53" spans="1:6" x14ac:dyDescent="0.25">
      <c r="A53" s="22" t="s">
        <v>10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ref="E54:E67" si="0">C54+D54</f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9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ht="18.75" customHeight="1" x14ac:dyDescent="0.25">
      <c r="A66" s="22" t="s">
        <v>23</v>
      </c>
      <c r="B66" s="23">
        <v>121.21</v>
      </c>
      <c r="C66" s="24">
        <v>0</v>
      </c>
      <c r="D66" s="23">
        <f>B66</f>
        <v>121.21</v>
      </c>
      <c r="E66" s="23">
        <f t="shared" si="0"/>
        <v>121.21</v>
      </c>
      <c r="F66" s="24">
        <v>0</v>
      </c>
    </row>
    <row r="67" spans="1:9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9" x14ac:dyDescent="0.25">
      <c r="A68" s="25" t="s">
        <v>25</v>
      </c>
      <c r="B68" s="36">
        <f>SUM(B52:B67)</f>
        <v>20748.66</v>
      </c>
      <c r="C68" s="37">
        <f>SUM(C52:C67)</f>
        <v>5072.5600000000004</v>
      </c>
      <c r="D68" s="37">
        <f>SUM(D52:D67)</f>
        <v>15649.75</v>
      </c>
      <c r="E68" s="37">
        <f>C68+D68</f>
        <v>20722.310000000001</v>
      </c>
      <c r="F68" s="37">
        <f>SUM(F52:F67)</f>
        <v>5082.21</v>
      </c>
    </row>
    <row r="69" spans="1:9" ht="113.25" customHeight="1" x14ac:dyDescent="0.25">
      <c r="A69" s="166" t="s">
        <v>26</v>
      </c>
      <c r="B69" s="167"/>
      <c r="C69" s="167"/>
      <c r="D69" s="167"/>
      <c r="E69" s="167"/>
      <c r="F69" s="167"/>
      <c r="I69" s="2"/>
    </row>
    <row r="70" spans="1:9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9" ht="15" customHeight="1" x14ac:dyDescent="0.25">
      <c r="A71" s="168" t="s">
        <v>47</v>
      </c>
      <c r="B71" s="168"/>
      <c r="C71" s="168"/>
      <c r="D71" s="168"/>
      <c r="E71" s="169">
        <f>E36</f>
        <v>28722.589999999997</v>
      </c>
      <c r="F71" s="169"/>
    </row>
    <row r="72" spans="1:9" ht="15" customHeight="1" x14ac:dyDescent="0.25">
      <c r="A72" s="168" t="s">
        <v>48</v>
      </c>
      <c r="B72" s="168"/>
      <c r="C72" s="168"/>
      <c r="D72" s="168"/>
      <c r="E72" s="169">
        <f>C68+D68</f>
        <v>20722.310000000001</v>
      </c>
      <c r="F72" s="169"/>
    </row>
    <row r="73" spans="1:9" ht="15" customHeight="1" x14ac:dyDescent="0.25">
      <c r="A73" s="168" t="s">
        <v>49</v>
      </c>
      <c r="B73" s="168"/>
      <c r="C73" s="168"/>
      <c r="D73" s="168"/>
      <c r="E73" s="169">
        <f>E33-(E72-E35)</f>
        <v>8000.2799999999952</v>
      </c>
      <c r="F73" s="169"/>
    </row>
    <row r="74" spans="1:9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9" ht="15" customHeight="1" x14ac:dyDescent="0.25">
      <c r="A75" s="164" t="s">
        <v>51</v>
      </c>
      <c r="B75" s="164"/>
      <c r="C75" s="164"/>
      <c r="D75" s="164"/>
      <c r="E75" s="181">
        <f>E73-E74</f>
        <v>8000.2799999999952</v>
      </c>
      <c r="F75" s="181"/>
    </row>
    <row r="76" spans="1:9" ht="13.5" customHeight="1" x14ac:dyDescent="0.25">
      <c r="A76" s="41"/>
      <c r="B76" s="41"/>
      <c r="C76" s="41"/>
      <c r="D76" s="41"/>
      <c r="E76" s="41"/>
      <c r="F76" s="41"/>
    </row>
    <row r="77" spans="1:9" ht="12.75" customHeight="1" x14ac:dyDescent="0.25">
      <c r="A77" s="177" t="s">
        <v>52</v>
      </c>
      <c r="B77" s="177"/>
      <c r="C77" s="177"/>
      <c r="D77" s="177"/>
      <c r="E77" s="177"/>
      <c r="F77" s="177"/>
    </row>
    <row r="78" spans="1:9" ht="15" customHeight="1" x14ac:dyDescent="0.25">
      <c r="A78" s="178"/>
      <c r="B78" s="178"/>
      <c r="C78" s="178"/>
      <c r="D78" s="178"/>
      <c r="E78" s="178"/>
      <c r="F78" s="178"/>
    </row>
    <row r="79" spans="1:9" ht="15" customHeight="1" x14ac:dyDescent="0.25">
      <c r="A79" s="35"/>
      <c r="B79" s="35"/>
      <c r="C79" s="35"/>
      <c r="D79" s="35"/>
      <c r="E79" s="35"/>
      <c r="F79" s="35"/>
    </row>
    <row r="80" spans="1:9" ht="15" customHeight="1" x14ac:dyDescent="0.25">
      <c r="A80" s="35" t="s">
        <v>65</v>
      </c>
    </row>
    <row r="82" spans="1:6" x14ac:dyDescent="0.25">
      <c r="B82" s="35"/>
      <c r="C82" s="35"/>
      <c r="D82" s="35"/>
      <c r="E82" s="35"/>
      <c r="F82" s="35"/>
    </row>
    <row r="83" spans="1:6" x14ac:dyDescent="0.25">
      <c r="A83" s="35"/>
      <c r="B83" s="35"/>
      <c r="C83" s="35"/>
      <c r="D83" s="35"/>
      <c r="E83" s="35"/>
      <c r="F83" s="35"/>
    </row>
    <row r="84" spans="1:6" x14ac:dyDescent="0.25">
      <c r="A84" s="176" t="s">
        <v>63</v>
      </c>
      <c r="B84" s="176"/>
      <c r="C84" s="176"/>
      <c r="D84" s="176"/>
      <c r="E84" s="176"/>
      <c r="F84" s="176"/>
    </row>
    <row r="94" spans="1:6" ht="20.25" customHeight="1" x14ac:dyDescent="0.25"/>
  </sheetData>
  <mergeCells count="57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51:F51"/>
    <mergeCell ref="A34:C34"/>
    <mergeCell ref="E34:F34"/>
    <mergeCell ref="A35:C35"/>
    <mergeCell ref="E35:F35"/>
    <mergeCell ref="A36:C36"/>
    <mergeCell ref="E36:F36"/>
    <mergeCell ref="A37:F37"/>
    <mergeCell ref="A39:F39"/>
    <mergeCell ref="A49:A50"/>
    <mergeCell ref="B49:B50"/>
    <mergeCell ref="F49:F50"/>
    <mergeCell ref="A69:F69"/>
    <mergeCell ref="A70:F70"/>
    <mergeCell ref="A71:D71"/>
    <mergeCell ref="E71:F71"/>
    <mergeCell ref="A72:D72"/>
    <mergeCell ref="E72:F72"/>
    <mergeCell ref="A77:F78"/>
    <mergeCell ref="A84:F84"/>
    <mergeCell ref="A73:D73"/>
    <mergeCell ref="E73:F73"/>
    <mergeCell ref="A74:D74"/>
    <mergeCell ref="E74:F74"/>
    <mergeCell ref="A75:D75"/>
    <mergeCell ref="E75:F75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0"/>
  <sheetViews>
    <sheetView topLeftCell="A55" workbookViewId="0">
      <selection activeCell="A19" sqref="A19:F1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3.25" x14ac:dyDescent="0.35">
      <c r="A8" s="170" t="s">
        <v>69</v>
      </c>
      <c r="B8" s="170"/>
      <c r="C8" s="170"/>
      <c r="D8" s="170"/>
      <c r="E8" s="170"/>
      <c r="F8" s="170"/>
    </row>
    <row r="9" spans="1:7" ht="25.5" customHeight="1" x14ac:dyDescent="0.25">
      <c r="A9" s="158" t="s">
        <v>27</v>
      </c>
      <c r="B9" s="159"/>
      <c r="C9" s="159"/>
      <c r="D9" s="159"/>
      <c r="E9" s="159"/>
      <c r="F9" s="159"/>
    </row>
    <row r="10" spans="1:7" ht="145.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54" t="s">
        <v>29</v>
      </c>
      <c r="E12" s="54" t="s">
        <v>30</v>
      </c>
      <c r="F12" s="54" t="s">
        <v>31</v>
      </c>
    </row>
    <row r="13" spans="1:7" x14ac:dyDescent="0.25">
      <c r="A13" s="153" t="s">
        <v>55</v>
      </c>
      <c r="B13" s="153"/>
      <c r="C13" s="153"/>
      <c r="D13" s="38" t="s">
        <v>70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55"/>
      <c r="E14" s="55"/>
      <c r="F14" s="4"/>
    </row>
    <row r="15" spans="1:7" x14ac:dyDescent="0.25">
      <c r="A15" s="153" t="s">
        <v>32</v>
      </c>
      <c r="B15" s="153"/>
      <c r="C15" s="153"/>
      <c r="D15" s="55"/>
      <c r="E15" s="55"/>
      <c r="F15" s="4"/>
    </row>
    <row r="16" spans="1:7" x14ac:dyDescent="0.25">
      <c r="A16" s="155"/>
      <c r="B16" s="156"/>
      <c r="C16" s="156"/>
      <c r="D16" s="156"/>
      <c r="E16" s="156"/>
      <c r="F16" s="156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54" t="s">
        <v>34</v>
      </c>
      <c r="B18" s="54" t="s">
        <v>35</v>
      </c>
      <c r="C18" s="54" t="s">
        <v>36</v>
      </c>
      <c r="D18" s="54" t="s">
        <v>37</v>
      </c>
      <c r="E18" s="157" t="s">
        <v>38</v>
      </c>
      <c r="F18" s="157"/>
    </row>
    <row r="19" spans="1:6" x14ac:dyDescent="0.25">
      <c r="A19" s="6">
        <v>43210</v>
      </c>
      <c r="B19" s="48">
        <v>19800</v>
      </c>
      <c r="C19" s="6">
        <v>43210</v>
      </c>
      <c r="D19" s="49">
        <v>183889</v>
      </c>
      <c r="E19" s="154">
        <v>19800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57"/>
      <c r="B21" s="5"/>
      <c r="C21" s="57"/>
      <c r="D21" s="5"/>
      <c r="E21" s="154"/>
      <c r="F21" s="154"/>
    </row>
    <row r="22" spans="1:6" x14ac:dyDescent="0.25">
      <c r="A22" s="57"/>
      <c r="B22" s="5"/>
      <c r="C22" s="57"/>
      <c r="D22" s="5"/>
      <c r="E22" s="154"/>
      <c r="F22" s="154"/>
    </row>
    <row r="23" spans="1:6" x14ac:dyDescent="0.25">
      <c r="A23" s="57"/>
      <c r="B23" s="5"/>
      <c r="C23" s="57"/>
      <c r="D23" s="5"/>
      <c r="E23" s="154"/>
      <c r="F23" s="154"/>
    </row>
    <row r="24" spans="1:6" x14ac:dyDescent="0.25">
      <c r="A24" s="57"/>
      <c r="B24" s="5"/>
      <c r="C24" s="57"/>
      <c r="D24" s="5"/>
      <c r="E24" s="154"/>
      <c r="F24" s="154"/>
    </row>
    <row r="25" spans="1:6" x14ac:dyDescent="0.25">
      <c r="A25" s="57"/>
      <c r="B25" s="5"/>
      <c r="C25" s="57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Março!E75</f>
        <v>8000.2799999999952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E19+E20</f>
        <v>19800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38.17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27838.449999999993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1785.11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29623.559999999994</v>
      </c>
      <c r="F36" s="154"/>
    </row>
    <row r="37" spans="1:6" ht="56.25" customHeight="1" x14ac:dyDescent="0.25">
      <c r="A37" s="179" t="s">
        <v>57</v>
      </c>
      <c r="B37" s="180"/>
      <c r="C37" s="180"/>
      <c r="D37" s="180"/>
      <c r="E37" s="180"/>
      <c r="F37" s="180"/>
    </row>
    <row r="39" spans="1:6" x14ac:dyDescent="0.25">
      <c r="A39" s="165"/>
      <c r="B39" s="165"/>
      <c r="C39" s="165"/>
      <c r="D39" s="165"/>
      <c r="E39" s="165"/>
      <c r="F39" s="165"/>
    </row>
    <row r="40" spans="1:6" x14ac:dyDescent="0.25">
      <c r="A40" s="53"/>
      <c r="B40" s="58"/>
      <c r="C40" s="58"/>
      <c r="D40" s="58"/>
      <c r="E40" s="58"/>
      <c r="F40" s="58"/>
    </row>
    <row r="41" spans="1:6" x14ac:dyDescent="0.25">
      <c r="A41" s="53"/>
      <c r="B41" s="58"/>
      <c r="C41" s="58"/>
      <c r="D41" s="58"/>
      <c r="E41" s="58"/>
      <c r="F41" s="58"/>
    </row>
    <row r="42" spans="1:6" x14ac:dyDescent="0.25">
      <c r="A42" s="53"/>
      <c r="B42" s="58"/>
      <c r="C42" s="58"/>
      <c r="D42" s="58"/>
      <c r="E42" s="58"/>
      <c r="F42" s="58"/>
    </row>
    <row r="43" spans="1:6" x14ac:dyDescent="0.25">
      <c r="A43" s="53"/>
      <c r="B43" s="58"/>
      <c r="C43" s="58"/>
      <c r="D43" s="58"/>
      <c r="E43" s="58"/>
      <c r="F43" s="58"/>
    </row>
    <row r="44" spans="1:6" x14ac:dyDescent="0.25">
      <c r="A44" s="53"/>
      <c r="B44" s="58"/>
      <c r="C44" s="58"/>
      <c r="D44" s="58"/>
      <c r="E44" s="58"/>
      <c r="F44" s="58"/>
    </row>
    <row r="45" spans="1:6" x14ac:dyDescent="0.25">
      <c r="A45" s="53"/>
      <c r="B45" s="58"/>
      <c r="C45" s="58"/>
      <c r="D45" s="58"/>
      <c r="E45" s="58"/>
      <c r="F45" s="58"/>
    </row>
    <row r="46" spans="1:6" x14ac:dyDescent="0.25">
      <c r="A46" s="53"/>
      <c r="B46" s="58"/>
      <c r="C46" s="58"/>
      <c r="D46" s="58"/>
      <c r="E46" s="58"/>
      <c r="F46" s="58"/>
    </row>
    <row r="47" spans="1:6" s="2" customFormat="1" ht="54" x14ac:dyDescent="0.15">
      <c r="A47" s="157" t="s">
        <v>0</v>
      </c>
      <c r="B47" s="157" t="s">
        <v>1</v>
      </c>
      <c r="C47" s="20" t="s">
        <v>2</v>
      </c>
      <c r="D47" s="20" t="s">
        <v>4</v>
      </c>
      <c r="E47" s="20" t="s">
        <v>6</v>
      </c>
      <c r="F47" s="157" t="s">
        <v>8</v>
      </c>
    </row>
    <row r="48" spans="1:6" s="2" customFormat="1" ht="9" x14ac:dyDescent="0.15">
      <c r="A48" s="157"/>
      <c r="B48" s="157"/>
      <c r="C48" s="21" t="s">
        <v>3</v>
      </c>
      <c r="D48" s="21" t="s">
        <v>5</v>
      </c>
      <c r="E48" s="21" t="s">
        <v>7</v>
      </c>
      <c r="F48" s="157"/>
    </row>
    <row r="49" spans="1:6" x14ac:dyDescent="0.25">
      <c r="A49" s="56"/>
      <c r="B49" s="164" t="s">
        <v>53</v>
      </c>
      <c r="C49" s="164"/>
      <c r="D49" s="164"/>
      <c r="E49" s="164"/>
      <c r="F49" s="164"/>
    </row>
    <row r="50" spans="1:6" x14ac:dyDescent="0.25">
      <c r="A50" s="22" t="s">
        <v>9</v>
      </c>
      <c r="B50" s="23">
        <v>20626.66</v>
      </c>
      <c r="C50" s="23">
        <f>Março!F52</f>
        <v>5082.21</v>
      </c>
      <c r="D50" s="23">
        <v>15527.58</v>
      </c>
      <c r="E50" s="23">
        <f>C50+D50</f>
        <v>20609.79</v>
      </c>
      <c r="F50" s="23">
        <v>5082.21</v>
      </c>
    </row>
    <row r="51" spans="1:6" x14ac:dyDescent="0.25">
      <c r="A51" s="22" t="s">
        <v>10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</row>
    <row r="52" spans="1:6" x14ac:dyDescent="0.25">
      <c r="A52" s="22" t="s">
        <v>11</v>
      </c>
      <c r="B52" s="24">
        <v>0</v>
      </c>
      <c r="C52" s="24">
        <v>0</v>
      </c>
      <c r="D52" s="24">
        <v>0</v>
      </c>
      <c r="E52" s="24">
        <f t="shared" ref="E52:E65" si="0">C52+D52</f>
        <v>0</v>
      </c>
      <c r="F52" s="24">
        <v>0</v>
      </c>
    </row>
    <row r="53" spans="1:6" ht="19.5" x14ac:dyDescent="0.25">
      <c r="A53" s="22" t="s">
        <v>12</v>
      </c>
      <c r="B53" s="24">
        <v>0</v>
      </c>
      <c r="C53" s="24">
        <v>0</v>
      </c>
      <c r="D53" s="24">
        <v>0</v>
      </c>
      <c r="E53" s="24">
        <f t="shared" si="0"/>
        <v>0</v>
      </c>
      <c r="F53" s="24">
        <v>0</v>
      </c>
    </row>
    <row r="54" spans="1:6" x14ac:dyDescent="0.25">
      <c r="A54" s="22" t="s">
        <v>13</v>
      </c>
      <c r="B54" s="24">
        <v>0</v>
      </c>
      <c r="C54" s="24">
        <v>0</v>
      </c>
      <c r="D54" s="24">
        <v>0</v>
      </c>
      <c r="E54" s="24">
        <f t="shared" si="0"/>
        <v>0</v>
      </c>
      <c r="F54" s="24">
        <v>0</v>
      </c>
    </row>
    <row r="55" spans="1:6" ht="19.5" x14ac:dyDescent="0.25">
      <c r="A55" s="22" t="s">
        <v>14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15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16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17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x14ac:dyDescent="0.25">
      <c r="A59" s="22" t="s">
        <v>18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19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20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ht="19.5" x14ac:dyDescent="0.25">
      <c r="A62" s="22" t="s">
        <v>21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22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8.75" customHeight="1" x14ac:dyDescent="0.25">
      <c r="A64" s="22" t="s">
        <v>23</v>
      </c>
      <c r="B64" s="23">
        <v>114.89</v>
      </c>
      <c r="C64" s="24">
        <v>0</v>
      </c>
      <c r="D64" s="23">
        <f>B64</f>
        <v>114.89</v>
      </c>
      <c r="E64" s="23">
        <f t="shared" si="0"/>
        <v>114.89</v>
      </c>
      <c r="F64" s="24">
        <v>0</v>
      </c>
    </row>
    <row r="65" spans="1:9" ht="14.25" customHeight="1" x14ac:dyDescent="0.25">
      <c r="A65" s="22" t="s">
        <v>24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x14ac:dyDescent="0.25">
      <c r="A66" s="25" t="s">
        <v>25</v>
      </c>
      <c r="B66" s="36">
        <f>SUM(B50:B65)</f>
        <v>20741.55</v>
      </c>
      <c r="C66" s="37">
        <f>SUM(C50:C65)</f>
        <v>5082.21</v>
      </c>
      <c r="D66" s="37">
        <f>SUM(D50:D65)</f>
        <v>15642.47</v>
      </c>
      <c r="E66" s="37">
        <f>C66+D66</f>
        <v>20724.68</v>
      </c>
      <c r="F66" s="37">
        <f>SUM(F50:F65)</f>
        <v>5082.21</v>
      </c>
    </row>
    <row r="67" spans="1:9" ht="114.75" customHeight="1" x14ac:dyDescent="0.25">
      <c r="A67" s="166" t="s">
        <v>26</v>
      </c>
      <c r="B67" s="167"/>
      <c r="C67" s="167"/>
      <c r="D67" s="167"/>
      <c r="E67" s="167"/>
      <c r="F67" s="167"/>
      <c r="I67" s="2"/>
    </row>
    <row r="68" spans="1:9" ht="15" customHeight="1" x14ac:dyDescent="0.25">
      <c r="A68" s="164" t="s">
        <v>46</v>
      </c>
      <c r="B68" s="164"/>
      <c r="C68" s="164"/>
      <c r="D68" s="164"/>
      <c r="E68" s="164"/>
      <c r="F68" s="164"/>
    </row>
    <row r="69" spans="1:9" ht="15" customHeight="1" x14ac:dyDescent="0.25">
      <c r="A69" s="168" t="s">
        <v>47</v>
      </c>
      <c r="B69" s="168"/>
      <c r="C69" s="168"/>
      <c r="D69" s="168"/>
      <c r="E69" s="169">
        <f>E36</f>
        <v>29623.559999999994</v>
      </c>
      <c r="F69" s="169"/>
    </row>
    <row r="70" spans="1:9" ht="15" customHeight="1" x14ac:dyDescent="0.25">
      <c r="A70" s="168" t="s">
        <v>48</v>
      </c>
      <c r="B70" s="168"/>
      <c r="C70" s="168"/>
      <c r="D70" s="168"/>
      <c r="E70" s="169">
        <f>C66+D66</f>
        <v>20724.68</v>
      </c>
      <c r="F70" s="169"/>
    </row>
    <row r="71" spans="1:9" ht="15" customHeight="1" x14ac:dyDescent="0.25">
      <c r="A71" s="168" t="s">
        <v>49</v>
      </c>
      <c r="B71" s="168"/>
      <c r="C71" s="168"/>
      <c r="D71" s="168"/>
      <c r="E71" s="169">
        <f>E33-(E70-E35)</f>
        <v>8898.8799999999937</v>
      </c>
      <c r="F71" s="169"/>
    </row>
    <row r="72" spans="1:9" ht="15" customHeight="1" x14ac:dyDescent="0.25">
      <c r="A72" s="168" t="s">
        <v>50</v>
      </c>
      <c r="B72" s="168"/>
      <c r="C72" s="168"/>
      <c r="D72" s="168"/>
      <c r="E72" s="169">
        <v>0</v>
      </c>
      <c r="F72" s="169"/>
    </row>
    <row r="73" spans="1:9" ht="15" customHeight="1" x14ac:dyDescent="0.25">
      <c r="A73" s="164" t="s">
        <v>51</v>
      </c>
      <c r="B73" s="164"/>
      <c r="C73" s="164"/>
      <c r="D73" s="164"/>
      <c r="E73" s="181">
        <f>E71-E72</f>
        <v>8898.8799999999937</v>
      </c>
      <c r="F73" s="181"/>
    </row>
    <row r="74" spans="1:9" ht="12.75" customHeight="1" x14ac:dyDescent="0.25">
      <c r="A74" s="177" t="s">
        <v>52</v>
      </c>
      <c r="B74" s="177"/>
      <c r="C74" s="177"/>
      <c r="D74" s="177"/>
      <c r="E74" s="177"/>
      <c r="F74" s="177"/>
    </row>
    <row r="75" spans="1:9" ht="15" customHeight="1" x14ac:dyDescent="0.25">
      <c r="A75" s="178"/>
      <c r="B75" s="178"/>
      <c r="C75" s="178"/>
      <c r="D75" s="178"/>
      <c r="E75" s="178"/>
      <c r="F75" s="178"/>
    </row>
    <row r="76" spans="1:9" ht="7.5" customHeight="1" x14ac:dyDescent="0.25">
      <c r="A76" s="35"/>
      <c r="B76" s="35"/>
      <c r="C76" s="35"/>
      <c r="D76" s="35"/>
      <c r="E76" s="35"/>
      <c r="F76" s="35"/>
    </row>
    <row r="77" spans="1:9" ht="15" customHeight="1" x14ac:dyDescent="0.25">
      <c r="A77" s="35" t="s">
        <v>71</v>
      </c>
    </row>
    <row r="78" spans="1:9" ht="15" customHeight="1" x14ac:dyDescent="0.25">
      <c r="A78" s="35"/>
    </row>
    <row r="79" spans="1:9" x14ac:dyDescent="0.25">
      <c r="A79" s="35"/>
      <c r="B79" s="35"/>
      <c r="C79" s="35"/>
      <c r="D79" s="35"/>
      <c r="E79" s="35"/>
      <c r="F79" s="35"/>
    </row>
    <row r="80" spans="1:9" x14ac:dyDescent="0.25">
      <c r="A80" s="176" t="s">
        <v>63</v>
      </c>
      <c r="B80" s="176"/>
      <c r="C80" s="176"/>
      <c r="D80" s="176"/>
      <c r="E80" s="176"/>
      <c r="F80" s="176"/>
    </row>
  </sheetData>
  <mergeCells count="57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49:F49"/>
    <mergeCell ref="A34:C34"/>
    <mergeCell ref="E34:F34"/>
    <mergeCell ref="A35:C35"/>
    <mergeCell ref="E35:F35"/>
    <mergeCell ref="A36:C36"/>
    <mergeCell ref="E36:F36"/>
    <mergeCell ref="A37:F37"/>
    <mergeCell ref="A39:F39"/>
    <mergeCell ref="A47:A48"/>
    <mergeCell ref="B47:B48"/>
    <mergeCell ref="F47:F48"/>
    <mergeCell ref="A67:F67"/>
    <mergeCell ref="A68:F68"/>
    <mergeCell ref="A69:D69"/>
    <mergeCell ref="E69:F69"/>
    <mergeCell ref="A70:D70"/>
    <mergeCell ref="E70:F70"/>
    <mergeCell ref="A74:F75"/>
    <mergeCell ref="A80:F80"/>
    <mergeCell ref="A71:D71"/>
    <mergeCell ref="E71:F71"/>
    <mergeCell ref="A72:D72"/>
    <mergeCell ref="E72:F72"/>
    <mergeCell ref="A73:D73"/>
    <mergeCell ref="E73:F73"/>
  </mergeCells>
  <pageMargins left="0.31496062992125984" right="0.31496062992125984" top="0.59055118110236227" bottom="0.59055118110236227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2"/>
  <sheetViews>
    <sheetView topLeftCell="A52" workbookViewId="0">
      <selection activeCell="A19" sqref="A19:F1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7.75" customHeight="1" x14ac:dyDescent="0.35">
      <c r="A8" s="170" t="s">
        <v>72</v>
      </c>
      <c r="B8" s="170"/>
      <c r="C8" s="170"/>
      <c r="D8" s="170"/>
      <c r="E8" s="170"/>
      <c r="F8" s="170"/>
    </row>
    <row r="9" spans="1:7" ht="29.25" customHeight="1" x14ac:dyDescent="0.25">
      <c r="A9" s="158" t="s">
        <v>27</v>
      </c>
      <c r="B9" s="159"/>
      <c r="C9" s="159"/>
      <c r="D9" s="159"/>
      <c r="E9" s="159"/>
      <c r="F9" s="159"/>
    </row>
    <row r="10" spans="1:7" ht="150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64" t="s">
        <v>29</v>
      </c>
      <c r="E12" s="64" t="s">
        <v>30</v>
      </c>
      <c r="F12" s="64" t="s">
        <v>31</v>
      </c>
    </row>
    <row r="13" spans="1:7" x14ac:dyDescent="0.25">
      <c r="A13" s="153" t="s">
        <v>55</v>
      </c>
      <c r="B13" s="153"/>
      <c r="C13" s="153"/>
      <c r="D13" s="38" t="s">
        <v>73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61"/>
      <c r="E14" s="61"/>
      <c r="F14" s="4"/>
    </row>
    <row r="15" spans="1:7" x14ac:dyDescent="0.25">
      <c r="A15" s="153" t="s">
        <v>32</v>
      </c>
      <c r="B15" s="153"/>
      <c r="C15" s="153"/>
      <c r="D15" s="61"/>
      <c r="E15" s="61"/>
      <c r="F15" s="4"/>
    </row>
    <row r="16" spans="1:7" x14ac:dyDescent="0.25">
      <c r="A16" s="155"/>
      <c r="B16" s="156"/>
      <c r="C16" s="156"/>
      <c r="D16" s="156"/>
      <c r="E16" s="156"/>
      <c r="F16" s="156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64" t="s">
        <v>34</v>
      </c>
      <c r="B18" s="64" t="s">
        <v>35</v>
      </c>
      <c r="C18" s="64" t="s">
        <v>36</v>
      </c>
      <c r="D18" s="64" t="s">
        <v>37</v>
      </c>
      <c r="E18" s="157" t="s">
        <v>38</v>
      </c>
      <c r="F18" s="157"/>
    </row>
    <row r="19" spans="1:6" x14ac:dyDescent="0.25">
      <c r="A19" s="6">
        <v>43240</v>
      </c>
      <c r="B19" s="48">
        <v>19800</v>
      </c>
      <c r="C19" s="6">
        <v>43241</v>
      </c>
      <c r="D19" s="49">
        <v>468277</v>
      </c>
      <c r="E19" s="154">
        <v>19800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59"/>
      <c r="B21" s="5"/>
      <c r="C21" s="59"/>
      <c r="D21" s="5"/>
      <c r="E21" s="154"/>
      <c r="F21" s="154"/>
    </row>
    <row r="22" spans="1:6" x14ac:dyDescent="0.25">
      <c r="A22" s="59"/>
      <c r="B22" s="5"/>
      <c r="C22" s="59"/>
      <c r="D22" s="5"/>
      <c r="E22" s="154"/>
      <c r="F22" s="154"/>
    </row>
    <row r="23" spans="1:6" x14ac:dyDescent="0.25">
      <c r="A23" s="59"/>
      <c r="B23" s="5"/>
      <c r="C23" s="59"/>
      <c r="D23" s="5"/>
      <c r="E23" s="154"/>
      <c r="F23" s="154"/>
    </row>
    <row r="24" spans="1:6" x14ac:dyDescent="0.25">
      <c r="A24" s="59"/>
      <c r="B24" s="5"/>
      <c r="C24" s="59"/>
      <c r="D24" s="5"/>
      <c r="E24" s="154"/>
      <c r="F24" s="154"/>
    </row>
    <row r="25" spans="1:6" x14ac:dyDescent="0.25">
      <c r="A25" s="59"/>
      <c r="B25" s="5"/>
      <c r="C25" s="59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Abril!E73</f>
        <v>8898.8799999999937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E19+E20</f>
        <v>19800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36.56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28735.439999999995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1785.11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30520.549999999996</v>
      </c>
      <c r="F36" s="154"/>
    </row>
    <row r="37" spans="1:6" ht="54.75" customHeight="1" x14ac:dyDescent="0.25">
      <c r="A37" s="179" t="s">
        <v>57</v>
      </c>
      <c r="B37" s="180"/>
      <c r="C37" s="180"/>
      <c r="D37" s="180"/>
      <c r="E37" s="180"/>
      <c r="F37" s="180"/>
    </row>
    <row r="41" spans="1:6" x14ac:dyDescent="0.25">
      <c r="A41" s="165"/>
      <c r="B41" s="165"/>
      <c r="C41" s="165"/>
      <c r="D41" s="165"/>
      <c r="E41" s="165"/>
      <c r="F41" s="165"/>
    </row>
    <row r="42" spans="1:6" x14ac:dyDescent="0.25">
      <c r="A42" s="62"/>
      <c r="B42" s="63"/>
      <c r="C42" s="63"/>
      <c r="D42" s="63"/>
      <c r="E42" s="63"/>
      <c r="F42" s="63"/>
    </row>
    <row r="43" spans="1:6" x14ac:dyDescent="0.25">
      <c r="A43" s="62"/>
      <c r="B43" s="63"/>
      <c r="C43" s="63"/>
      <c r="D43" s="63"/>
      <c r="E43" s="63"/>
      <c r="F43" s="63"/>
    </row>
    <row r="44" spans="1:6" x14ac:dyDescent="0.25">
      <c r="A44" s="62"/>
      <c r="B44" s="63"/>
      <c r="C44" s="63"/>
      <c r="D44" s="63"/>
      <c r="E44" s="63"/>
      <c r="F44" s="63"/>
    </row>
    <row r="45" spans="1:6" x14ac:dyDescent="0.25">
      <c r="A45" s="62"/>
      <c r="B45" s="63"/>
      <c r="C45" s="63"/>
      <c r="D45" s="63"/>
      <c r="E45" s="63"/>
      <c r="F45" s="63"/>
    </row>
    <row r="46" spans="1:6" x14ac:dyDescent="0.25">
      <c r="A46" s="62"/>
      <c r="B46" s="63"/>
      <c r="C46" s="63"/>
      <c r="D46" s="63"/>
      <c r="E46" s="63"/>
      <c r="F46" s="63"/>
    </row>
    <row r="47" spans="1:6" x14ac:dyDescent="0.25">
      <c r="A47" s="62"/>
      <c r="B47" s="63"/>
      <c r="C47" s="63"/>
      <c r="D47" s="63"/>
      <c r="E47" s="63"/>
      <c r="F47" s="63"/>
    </row>
    <row r="48" spans="1:6" x14ac:dyDescent="0.25">
      <c r="A48" s="62"/>
      <c r="B48" s="63"/>
      <c r="C48" s="63"/>
      <c r="D48" s="63"/>
      <c r="E48" s="63"/>
      <c r="F48" s="63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60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20626.68</v>
      </c>
      <c r="C52" s="23">
        <f>Abril!F50</f>
        <v>5082.21</v>
      </c>
      <c r="D52" s="23">
        <v>15528.39</v>
      </c>
      <c r="E52" s="23">
        <f>C52+D52</f>
        <v>20610.599999999999</v>
      </c>
      <c r="F52" s="23">
        <v>5082.21</v>
      </c>
    </row>
    <row r="53" spans="1:6" x14ac:dyDescent="0.25">
      <c r="A53" s="22" t="s">
        <v>10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ref="E54:E67" si="0">C54+D54</f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9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ht="19.5" x14ac:dyDescent="0.25">
      <c r="A66" s="22" t="s">
        <v>23</v>
      </c>
      <c r="B66" s="23">
        <v>118.97</v>
      </c>
      <c r="C66" s="24">
        <v>0</v>
      </c>
      <c r="D66" s="23">
        <f>B66</f>
        <v>118.97</v>
      </c>
      <c r="E66" s="23">
        <f t="shared" si="0"/>
        <v>118.97</v>
      </c>
      <c r="F66" s="24">
        <v>0</v>
      </c>
    </row>
    <row r="67" spans="1:9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9" x14ac:dyDescent="0.25">
      <c r="A68" s="25" t="s">
        <v>25</v>
      </c>
      <c r="B68" s="36">
        <f>SUM(B52:B67)</f>
        <v>20745.650000000001</v>
      </c>
      <c r="C68" s="37">
        <f>SUM(C52:C67)</f>
        <v>5082.21</v>
      </c>
      <c r="D68" s="37">
        <f>SUM(D52:D67)</f>
        <v>15647.359999999999</v>
      </c>
      <c r="E68" s="37">
        <f>C68+D68</f>
        <v>20729.57</v>
      </c>
      <c r="F68" s="37">
        <f>SUM(F52:F67)</f>
        <v>5082.21</v>
      </c>
    </row>
    <row r="69" spans="1:9" ht="114.75" customHeight="1" x14ac:dyDescent="0.25">
      <c r="A69" s="166" t="s">
        <v>26</v>
      </c>
      <c r="B69" s="167"/>
      <c r="C69" s="167"/>
      <c r="D69" s="167"/>
      <c r="E69" s="167"/>
      <c r="F69" s="167"/>
      <c r="I69" s="2"/>
    </row>
    <row r="70" spans="1:9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9" ht="15" customHeight="1" x14ac:dyDescent="0.25">
      <c r="A71" s="168" t="s">
        <v>47</v>
      </c>
      <c r="B71" s="168"/>
      <c r="C71" s="168"/>
      <c r="D71" s="168"/>
      <c r="E71" s="169">
        <f>E36</f>
        <v>30520.549999999996</v>
      </c>
      <c r="F71" s="169"/>
    </row>
    <row r="72" spans="1:9" ht="15" customHeight="1" x14ac:dyDescent="0.25">
      <c r="A72" s="168" t="s">
        <v>48</v>
      </c>
      <c r="B72" s="168"/>
      <c r="C72" s="168"/>
      <c r="D72" s="168"/>
      <c r="E72" s="169">
        <f>C68+D68</f>
        <v>20729.57</v>
      </c>
      <c r="F72" s="169"/>
    </row>
    <row r="73" spans="1:9" ht="15" customHeight="1" x14ac:dyDescent="0.25">
      <c r="A73" s="168" t="s">
        <v>49</v>
      </c>
      <c r="B73" s="168"/>
      <c r="C73" s="168"/>
      <c r="D73" s="168"/>
      <c r="E73" s="169">
        <f>E33-(E72-E35)</f>
        <v>9790.9799999999959</v>
      </c>
      <c r="F73" s="169"/>
    </row>
    <row r="74" spans="1:9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9" ht="15" customHeight="1" x14ac:dyDescent="0.25">
      <c r="A75" s="164" t="s">
        <v>51</v>
      </c>
      <c r="B75" s="164"/>
      <c r="C75" s="164"/>
      <c r="D75" s="164"/>
      <c r="E75" s="181">
        <f>E73-E74</f>
        <v>9790.9799999999959</v>
      </c>
      <c r="F75" s="181"/>
    </row>
    <row r="76" spans="1:9" ht="12.75" customHeight="1" x14ac:dyDescent="0.25">
      <c r="A76" s="177" t="s">
        <v>52</v>
      </c>
      <c r="B76" s="177"/>
      <c r="C76" s="177"/>
      <c r="D76" s="177"/>
      <c r="E76" s="177"/>
      <c r="F76" s="177"/>
    </row>
    <row r="77" spans="1:9" ht="15" customHeight="1" x14ac:dyDescent="0.25">
      <c r="A77" s="178"/>
      <c r="B77" s="178"/>
      <c r="C77" s="178"/>
      <c r="D77" s="178"/>
      <c r="E77" s="178"/>
      <c r="F77" s="178"/>
    </row>
    <row r="78" spans="1:9" ht="7.5" customHeight="1" x14ac:dyDescent="0.25">
      <c r="A78" s="35"/>
      <c r="B78" s="35"/>
      <c r="C78" s="35"/>
      <c r="D78" s="35"/>
      <c r="E78" s="35"/>
      <c r="F78" s="35"/>
    </row>
    <row r="79" spans="1:9" ht="15" customHeight="1" x14ac:dyDescent="0.25">
      <c r="A79" s="35" t="s">
        <v>74</v>
      </c>
    </row>
    <row r="80" spans="1:9" ht="15" customHeight="1" x14ac:dyDescent="0.25">
      <c r="A80" s="35"/>
    </row>
    <row r="81" spans="1:6" x14ac:dyDescent="0.25">
      <c r="A81" s="35"/>
      <c r="B81" s="35"/>
      <c r="C81" s="35"/>
      <c r="D81" s="35"/>
      <c r="E81" s="35"/>
      <c r="F81" s="35"/>
    </row>
    <row r="82" spans="1:6" x14ac:dyDescent="0.25">
      <c r="A82" s="176" t="s">
        <v>63</v>
      </c>
      <c r="B82" s="176"/>
      <c r="C82" s="176"/>
      <c r="D82" s="176"/>
      <c r="E82" s="176"/>
      <c r="F82" s="176"/>
    </row>
  </sheetData>
  <mergeCells count="57">
    <mergeCell ref="A76:F77"/>
    <mergeCell ref="A82:F82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  <mergeCell ref="A72:D72"/>
    <mergeCell ref="E72:F72"/>
    <mergeCell ref="B51:F51"/>
    <mergeCell ref="A34:C34"/>
    <mergeCell ref="E34:F34"/>
    <mergeCell ref="A35:C35"/>
    <mergeCell ref="E35:F35"/>
    <mergeCell ref="A36:C36"/>
    <mergeCell ref="E36:F36"/>
    <mergeCell ref="A37:F37"/>
    <mergeCell ref="A41:F41"/>
    <mergeCell ref="A49:A50"/>
    <mergeCell ref="B49:B50"/>
    <mergeCell ref="F49:F50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2"/>
  <sheetViews>
    <sheetView topLeftCell="A58" workbookViewId="0">
      <selection activeCell="E25" sqref="E25:F31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3.25" x14ac:dyDescent="0.35">
      <c r="A8" s="170" t="s">
        <v>75</v>
      </c>
      <c r="B8" s="170"/>
      <c r="C8" s="170"/>
      <c r="D8" s="170"/>
      <c r="E8" s="170"/>
      <c r="F8" s="170"/>
    </row>
    <row r="9" spans="1:7" ht="32.25" customHeight="1" x14ac:dyDescent="0.25">
      <c r="A9" s="158" t="s">
        <v>27</v>
      </c>
      <c r="B9" s="159"/>
      <c r="C9" s="159"/>
      <c r="D9" s="159"/>
      <c r="E9" s="159"/>
      <c r="F9" s="159"/>
    </row>
    <row r="10" spans="1:7" ht="142.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70" t="s">
        <v>29</v>
      </c>
      <c r="E12" s="70" t="s">
        <v>30</v>
      </c>
      <c r="F12" s="70" t="s">
        <v>31</v>
      </c>
    </row>
    <row r="13" spans="1:7" x14ac:dyDescent="0.25">
      <c r="A13" s="153" t="s">
        <v>55</v>
      </c>
      <c r="B13" s="153"/>
      <c r="C13" s="153"/>
      <c r="D13" s="38" t="s">
        <v>76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67"/>
      <c r="E14" s="67"/>
      <c r="F14" s="4"/>
    </row>
    <row r="15" spans="1:7" x14ac:dyDescent="0.25">
      <c r="A15" s="153" t="s">
        <v>32</v>
      </c>
      <c r="B15" s="153"/>
      <c r="C15" s="153"/>
      <c r="D15" s="67"/>
      <c r="E15" s="67"/>
      <c r="F15" s="4"/>
    </row>
    <row r="16" spans="1:7" x14ac:dyDescent="0.25">
      <c r="A16" s="155"/>
      <c r="B16" s="156"/>
      <c r="C16" s="156"/>
      <c r="D16" s="156"/>
      <c r="E16" s="156"/>
      <c r="F16" s="156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70" t="s">
        <v>34</v>
      </c>
      <c r="B18" s="70" t="s">
        <v>35</v>
      </c>
      <c r="C18" s="70" t="s">
        <v>36</v>
      </c>
      <c r="D18" s="70" t="s">
        <v>37</v>
      </c>
      <c r="E18" s="157" t="s">
        <v>38</v>
      </c>
      <c r="F18" s="157"/>
    </row>
    <row r="19" spans="1:6" x14ac:dyDescent="0.25">
      <c r="A19" s="6">
        <v>43271</v>
      </c>
      <c r="B19" s="48">
        <v>19800</v>
      </c>
      <c r="C19" s="6">
        <v>43271</v>
      </c>
      <c r="D19" s="49">
        <v>104502</v>
      </c>
      <c r="E19" s="154">
        <v>19800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65"/>
      <c r="B21" s="5"/>
      <c r="C21" s="65"/>
      <c r="D21" s="5"/>
      <c r="E21" s="154"/>
      <c r="F21" s="154"/>
    </row>
    <row r="22" spans="1:6" x14ac:dyDescent="0.25">
      <c r="A22" s="65"/>
      <c r="B22" s="5"/>
      <c r="C22" s="65"/>
      <c r="D22" s="5"/>
      <c r="E22" s="154"/>
      <c r="F22" s="154"/>
    </row>
    <row r="23" spans="1:6" x14ac:dyDescent="0.25">
      <c r="A23" s="65"/>
      <c r="B23" s="5"/>
      <c r="C23" s="65"/>
      <c r="D23" s="5"/>
      <c r="E23" s="154"/>
      <c r="F23" s="154"/>
    </row>
    <row r="24" spans="1:6" x14ac:dyDescent="0.25">
      <c r="A24" s="65"/>
      <c r="B24" s="5"/>
      <c r="C24" s="65"/>
      <c r="D24" s="5"/>
      <c r="E24" s="154"/>
      <c r="F24" s="154"/>
    </row>
    <row r="25" spans="1:6" x14ac:dyDescent="0.25">
      <c r="A25" s="65"/>
      <c r="B25" s="5"/>
      <c r="C25" s="65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Maio!E75</f>
        <v>9790.9799999999959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E19+E20</f>
        <v>19800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42.51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29633.489999999994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2552.2800000000002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32185.769999999993</v>
      </c>
      <c r="F36" s="154"/>
    </row>
    <row r="37" spans="1:6" ht="56.25" customHeight="1" x14ac:dyDescent="0.25">
      <c r="A37" s="179" t="s">
        <v>57</v>
      </c>
      <c r="B37" s="180"/>
      <c r="C37" s="180"/>
      <c r="D37" s="180"/>
      <c r="E37" s="180"/>
      <c r="F37" s="180"/>
    </row>
    <row r="41" spans="1:6" x14ac:dyDescent="0.25">
      <c r="A41" s="165"/>
      <c r="B41" s="165"/>
      <c r="C41" s="165"/>
      <c r="D41" s="165"/>
      <c r="E41" s="165"/>
      <c r="F41" s="165"/>
    </row>
    <row r="42" spans="1:6" x14ac:dyDescent="0.25">
      <c r="A42" s="68"/>
      <c r="B42" s="69"/>
      <c r="C42" s="69"/>
      <c r="D42" s="69"/>
      <c r="E42" s="69"/>
      <c r="F42" s="69"/>
    </row>
    <row r="43" spans="1:6" x14ac:dyDescent="0.25">
      <c r="A43" s="68"/>
      <c r="B43" s="69"/>
      <c r="C43" s="69"/>
      <c r="D43" s="69"/>
      <c r="E43" s="69"/>
      <c r="F43" s="69"/>
    </row>
    <row r="44" spans="1:6" x14ac:dyDescent="0.25">
      <c r="A44" s="68"/>
      <c r="B44" s="69"/>
      <c r="C44" s="69"/>
      <c r="D44" s="69"/>
      <c r="E44" s="69"/>
      <c r="F44" s="69"/>
    </row>
    <row r="45" spans="1:6" x14ac:dyDescent="0.25">
      <c r="A45" s="68"/>
      <c r="B45" s="69"/>
      <c r="C45" s="69"/>
      <c r="D45" s="69"/>
      <c r="E45" s="69"/>
      <c r="F45" s="69"/>
    </row>
    <row r="46" spans="1:6" x14ac:dyDescent="0.25">
      <c r="A46" s="68"/>
      <c r="B46" s="69"/>
      <c r="C46" s="69"/>
      <c r="D46" s="69"/>
      <c r="E46" s="69"/>
      <c r="F46" s="69"/>
    </row>
    <row r="47" spans="1:6" x14ac:dyDescent="0.25">
      <c r="A47" s="68"/>
      <c r="B47" s="69"/>
      <c r="C47" s="69"/>
      <c r="D47" s="69"/>
      <c r="E47" s="69"/>
      <c r="F47" s="69"/>
    </row>
    <row r="48" spans="1:6" x14ac:dyDescent="0.25">
      <c r="A48" s="68"/>
      <c r="B48" s="69"/>
      <c r="C48" s="69"/>
      <c r="D48" s="69"/>
      <c r="E48" s="69"/>
      <c r="F48" s="69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66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21273.07</v>
      </c>
      <c r="C52" s="23">
        <f>Abril!F50</f>
        <v>5082.21</v>
      </c>
      <c r="D52" s="23">
        <v>15978.04</v>
      </c>
      <c r="E52" s="23">
        <f>C52+D52</f>
        <v>21060.25</v>
      </c>
      <c r="F52" s="23">
        <v>5105.82</v>
      </c>
    </row>
    <row r="53" spans="1:6" x14ac:dyDescent="0.25">
      <c r="A53" s="22" t="s">
        <v>10</v>
      </c>
      <c r="B53" s="23">
        <v>6336.53</v>
      </c>
      <c r="C53" s="24">
        <v>0</v>
      </c>
      <c r="D53" s="23">
        <v>6336.53</v>
      </c>
      <c r="E53" s="23">
        <v>6336.53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ref="E54:E67" si="0">C54+D54</f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9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ht="19.5" x14ac:dyDescent="0.25">
      <c r="A66" s="22" t="s">
        <v>23</v>
      </c>
      <c r="B66" s="23">
        <v>112.94</v>
      </c>
      <c r="C66" s="24">
        <v>0</v>
      </c>
      <c r="D66" s="23">
        <f>B66</f>
        <v>112.94</v>
      </c>
      <c r="E66" s="23">
        <f t="shared" si="0"/>
        <v>112.94</v>
      </c>
      <c r="F66" s="24">
        <v>0</v>
      </c>
    </row>
    <row r="67" spans="1:9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9" x14ac:dyDescent="0.25">
      <c r="A68" s="25" t="s">
        <v>25</v>
      </c>
      <c r="B68" s="36">
        <f>SUM(B52:B67)</f>
        <v>27722.539999999997</v>
      </c>
      <c r="C68" s="37">
        <f>SUM(C52:C67)</f>
        <v>5082.21</v>
      </c>
      <c r="D68" s="37">
        <f>SUM(D52:D67)</f>
        <v>22427.51</v>
      </c>
      <c r="E68" s="37">
        <f>C68+D68</f>
        <v>27509.719999999998</v>
      </c>
      <c r="F68" s="37">
        <f>SUM(F52:F67)</f>
        <v>5105.82</v>
      </c>
    </row>
    <row r="69" spans="1:9" ht="114.75" customHeight="1" x14ac:dyDescent="0.25">
      <c r="A69" s="166" t="s">
        <v>26</v>
      </c>
      <c r="B69" s="167"/>
      <c r="C69" s="167"/>
      <c r="D69" s="167"/>
      <c r="E69" s="167"/>
      <c r="F69" s="167"/>
      <c r="I69" s="2"/>
    </row>
    <row r="70" spans="1:9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9" ht="15" customHeight="1" x14ac:dyDescent="0.25">
      <c r="A71" s="168" t="s">
        <v>47</v>
      </c>
      <c r="B71" s="168"/>
      <c r="C71" s="168"/>
      <c r="D71" s="168"/>
      <c r="E71" s="169">
        <f>E36</f>
        <v>32185.769999999993</v>
      </c>
      <c r="F71" s="169"/>
    </row>
    <row r="72" spans="1:9" ht="15" customHeight="1" x14ac:dyDescent="0.25">
      <c r="A72" s="168" t="s">
        <v>48</v>
      </c>
      <c r="B72" s="168"/>
      <c r="C72" s="168"/>
      <c r="D72" s="168"/>
      <c r="E72" s="169">
        <f>C68+D68</f>
        <v>27509.719999999998</v>
      </c>
      <c r="F72" s="169"/>
    </row>
    <row r="73" spans="1:9" ht="15" customHeight="1" x14ac:dyDescent="0.25">
      <c r="A73" s="168" t="s">
        <v>49</v>
      </c>
      <c r="B73" s="168"/>
      <c r="C73" s="168"/>
      <c r="D73" s="168"/>
      <c r="E73" s="169">
        <f>E33-(E72-E35)</f>
        <v>4676.0499999999956</v>
      </c>
      <c r="F73" s="169"/>
    </row>
    <row r="74" spans="1:9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9" ht="15" customHeight="1" x14ac:dyDescent="0.25">
      <c r="A75" s="164" t="s">
        <v>51</v>
      </c>
      <c r="B75" s="164"/>
      <c r="C75" s="164"/>
      <c r="D75" s="164"/>
      <c r="E75" s="181">
        <f>E73-E74</f>
        <v>4676.0499999999956</v>
      </c>
      <c r="F75" s="181"/>
    </row>
    <row r="76" spans="1:9" ht="12.75" customHeight="1" x14ac:dyDescent="0.25">
      <c r="A76" s="177" t="s">
        <v>52</v>
      </c>
      <c r="B76" s="177"/>
      <c r="C76" s="177"/>
      <c r="D76" s="177"/>
      <c r="E76" s="177"/>
      <c r="F76" s="177"/>
    </row>
    <row r="77" spans="1:9" ht="15" customHeight="1" x14ac:dyDescent="0.25">
      <c r="A77" s="178"/>
      <c r="B77" s="178"/>
      <c r="C77" s="178"/>
      <c r="D77" s="178"/>
      <c r="E77" s="178"/>
      <c r="F77" s="178"/>
    </row>
    <row r="78" spans="1:9" ht="7.5" customHeight="1" x14ac:dyDescent="0.25">
      <c r="A78" s="35"/>
      <c r="B78" s="35"/>
      <c r="C78" s="35"/>
      <c r="D78" s="35"/>
      <c r="E78" s="35"/>
      <c r="F78" s="35"/>
    </row>
    <row r="79" spans="1:9" ht="15" customHeight="1" x14ac:dyDescent="0.25">
      <c r="A79" s="35" t="s">
        <v>77</v>
      </c>
    </row>
    <row r="80" spans="1:9" ht="15" customHeight="1" x14ac:dyDescent="0.25">
      <c r="A80" s="35"/>
    </row>
    <row r="81" spans="1:6" x14ac:dyDescent="0.25">
      <c r="A81" s="35"/>
      <c r="B81" s="35"/>
      <c r="C81" s="35"/>
      <c r="D81" s="35"/>
      <c r="E81" s="35"/>
      <c r="F81" s="35"/>
    </row>
    <row r="82" spans="1:6" x14ac:dyDescent="0.25">
      <c r="A82" s="176" t="s">
        <v>63</v>
      </c>
      <c r="B82" s="176"/>
      <c r="C82" s="176"/>
      <c r="D82" s="176"/>
      <c r="E82" s="176"/>
      <c r="F82" s="176"/>
    </row>
  </sheetData>
  <mergeCells count="57">
    <mergeCell ref="A76:F77"/>
    <mergeCell ref="A82:F82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  <mergeCell ref="A72:D72"/>
    <mergeCell ref="E72:F72"/>
    <mergeCell ref="B51:F51"/>
    <mergeCell ref="A34:C34"/>
    <mergeCell ref="E34:F34"/>
    <mergeCell ref="A35:C35"/>
    <mergeCell ref="E35:F35"/>
    <mergeCell ref="A36:C36"/>
    <mergeCell ref="E36:F36"/>
    <mergeCell ref="A37:F37"/>
    <mergeCell ref="A41:F41"/>
    <mergeCell ref="A49:A50"/>
    <mergeCell ref="B49:B50"/>
    <mergeCell ref="F49:F50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2"/>
  <sheetViews>
    <sheetView topLeftCell="A56" workbookViewId="0">
      <selection activeCell="A19" sqref="A19:F1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3.25" x14ac:dyDescent="0.35">
      <c r="A8" s="170" t="s">
        <v>78</v>
      </c>
      <c r="B8" s="170"/>
      <c r="C8" s="170"/>
      <c r="D8" s="170"/>
      <c r="E8" s="170"/>
      <c r="F8" s="170"/>
    </row>
    <row r="9" spans="1:7" ht="22.5" customHeight="1" x14ac:dyDescent="0.25">
      <c r="A9" s="158" t="s">
        <v>27</v>
      </c>
      <c r="B9" s="159"/>
      <c r="C9" s="159"/>
      <c r="D9" s="159"/>
      <c r="E9" s="159"/>
      <c r="F9" s="159"/>
    </row>
    <row r="10" spans="1:7" ht="143.2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76" t="s">
        <v>29</v>
      </c>
      <c r="E12" s="76" t="s">
        <v>30</v>
      </c>
      <c r="F12" s="76" t="s">
        <v>31</v>
      </c>
    </row>
    <row r="13" spans="1:7" x14ac:dyDescent="0.25">
      <c r="A13" s="153" t="s">
        <v>55</v>
      </c>
      <c r="B13" s="153"/>
      <c r="C13" s="153"/>
      <c r="D13" s="38" t="s">
        <v>79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73"/>
      <c r="E14" s="73"/>
      <c r="F14" s="4"/>
    </row>
    <row r="15" spans="1:7" x14ac:dyDescent="0.25">
      <c r="A15" s="153" t="s">
        <v>32</v>
      </c>
      <c r="B15" s="153"/>
      <c r="C15" s="153"/>
      <c r="D15" s="73"/>
      <c r="E15" s="73"/>
      <c r="F15" s="4"/>
    </row>
    <row r="16" spans="1:7" x14ac:dyDescent="0.25">
      <c r="A16" s="155"/>
      <c r="B16" s="156"/>
      <c r="C16" s="156"/>
      <c r="D16" s="156"/>
      <c r="E16" s="156"/>
      <c r="F16" s="156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76" t="s">
        <v>34</v>
      </c>
      <c r="B18" s="76" t="s">
        <v>35</v>
      </c>
      <c r="C18" s="76" t="s">
        <v>36</v>
      </c>
      <c r="D18" s="76" t="s">
        <v>37</v>
      </c>
      <c r="E18" s="157" t="s">
        <v>38</v>
      </c>
      <c r="F18" s="157"/>
    </row>
    <row r="19" spans="1:6" x14ac:dyDescent="0.25">
      <c r="A19" s="6">
        <v>43301</v>
      </c>
      <c r="B19" s="48">
        <v>14640</v>
      </c>
      <c r="C19" s="6">
        <v>43301</v>
      </c>
      <c r="D19" s="49">
        <v>225295</v>
      </c>
      <c r="E19" s="154">
        <v>14640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71"/>
      <c r="B21" s="5"/>
      <c r="C21" s="71"/>
      <c r="D21" s="5"/>
      <c r="E21" s="154"/>
      <c r="F21" s="154"/>
    </row>
    <row r="22" spans="1:6" x14ac:dyDescent="0.25">
      <c r="A22" s="71"/>
      <c r="B22" s="5"/>
      <c r="C22" s="71"/>
      <c r="D22" s="5"/>
      <c r="E22" s="154"/>
      <c r="F22" s="154"/>
    </row>
    <row r="23" spans="1:6" x14ac:dyDescent="0.25">
      <c r="A23" s="71"/>
      <c r="B23" s="5"/>
      <c r="C23" s="71"/>
      <c r="D23" s="5"/>
      <c r="E23" s="154"/>
      <c r="F23" s="154"/>
    </row>
    <row r="24" spans="1:6" x14ac:dyDescent="0.25">
      <c r="A24" s="71"/>
      <c r="B24" s="5"/>
      <c r="C24" s="71"/>
      <c r="D24" s="5"/>
      <c r="E24" s="154"/>
      <c r="F24" s="154"/>
    </row>
    <row r="25" spans="1:6" x14ac:dyDescent="0.25">
      <c r="A25" s="71"/>
      <c r="B25" s="5"/>
      <c r="C25" s="71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Junho!E75</f>
        <v>4676.0499999999956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SUM(E19:F28)</f>
        <v>14640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25.45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19341.499999999996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1022.19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20363.689999999995</v>
      </c>
      <c r="F36" s="154"/>
    </row>
    <row r="37" spans="1:6" ht="54" customHeight="1" x14ac:dyDescent="0.25">
      <c r="A37" s="179" t="s">
        <v>57</v>
      </c>
      <c r="B37" s="180"/>
      <c r="C37" s="180"/>
      <c r="D37" s="180"/>
      <c r="E37" s="180"/>
      <c r="F37" s="180"/>
    </row>
    <row r="41" spans="1:6" x14ac:dyDescent="0.25">
      <c r="A41" s="165"/>
      <c r="B41" s="165"/>
      <c r="C41" s="165"/>
      <c r="D41" s="165"/>
      <c r="E41" s="165"/>
      <c r="F41" s="165"/>
    </row>
    <row r="42" spans="1:6" x14ac:dyDescent="0.25">
      <c r="A42" s="74"/>
      <c r="B42" s="75"/>
      <c r="C42" s="75"/>
      <c r="D42" s="75"/>
      <c r="E42" s="75"/>
      <c r="F42" s="75"/>
    </row>
    <row r="43" spans="1:6" x14ac:dyDescent="0.25">
      <c r="A43" s="74"/>
      <c r="B43" s="75"/>
      <c r="C43" s="75"/>
      <c r="D43" s="75"/>
      <c r="E43" s="75"/>
      <c r="F43" s="75"/>
    </row>
    <row r="44" spans="1:6" x14ac:dyDescent="0.25">
      <c r="A44" s="74"/>
      <c r="B44" s="75"/>
      <c r="C44" s="75"/>
      <c r="D44" s="75"/>
      <c r="E44" s="75"/>
      <c r="F44" s="75"/>
    </row>
    <row r="45" spans="1:6" x14ac:dyDescent="0.25">
      <c r="A45" s="74"/>
      <c r="B45" s="75"/>
      <c r="C45" s="75"/>
      <c r="D45" s="75"/>
      <c r="E45" s="75"/>
      <c r="F45" s="75"/>
    </row>
    <row r="46" spans="1:6" x14ac:dyDescent="0.25">
      <c r="A46" s="74"/>
      <c r="B46" s="75"/>
      <c r="C46" s="75"/>
      <c r="D46" s="75"/>
      <c r="E46" s="75"/>
      <c r="F46" s="75"/>
    </row>
    <row r="47" spans="1:6" x14ac:dyDescent="0.25">
      <c r="A47" s="74"/>
      <c r="B47" s="75"/>
      <c r="C47" s="75"/>
      <c r="D47" s="75"/>
      <c r="E47" s="75"/>
      <c r="F47" s="75"/>
    </row>
    <row r="48" spans="1:6" x14ac:dyDescent="0.25">
      <c r="A48" s="74"/>
      <c r="B48" s="75"/>
      <c r="C48" s="75"/>
      <c r="D48" s="75"/>
      <c r="E48" s="75"/>
      <c r="F48" s="75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72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21273.07</v>
      </c>
      <c r="C52" s="23">
        <v>5012.87</v>
      </c>
      <c r="D52" s="23">
        <v>12276.27</v>
      </c>
      <c r="E52" s="23">
        <f>C52+D52</f>
        <v>17289.14</v>
      </c>
      <c r="F52" s="23">
        <v>4926.3100000000004</v>
      </c>
    </row>
    <row r="53" spans="1:6" x14ac:dyDescent="0.25">
      <c r="A53" s="22" t="s">
        <v>10</v>
      </c>
      <c r="B53" s="24">
        <v>0</v>
      </c>
      <c r="C53" s="24">
        <v>0</v>
      </c>
      <c r="D53" s="24">
        <v>0</v>
      </c>
      <c r="E53" s="24">
        <f t="shared" ref="E53:E67" si="0">C53+D53</f>
        <v>0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si="0"/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9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ht="19.5" x14ac:dyDescent="0.25">
      <c r="A66" s="22" t="s">
        <v>23</v>
      </c>
      <c r="B66" s="23">
        <v>108.12</v>
      </c>
      <c r="C66" s="24">
        <v>0</v>
      </c>
      <c r="D66" s="23">
        <f>B66</f>
        <v>108.12</v>
      </c>
      <c r="E66" s="23">
        <f t="shared" si="0"/>
        <v>108.12</v>
      </c>
      <c r="F66" s="24">
        <v>0</v>
      </c>
    </row>
    <row r="67" spans="1:9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9" x14ac:dyDescent="0.25">
      <c r="A68" s="25" t="s">
        <v>25</v>
      </c>
      <c r="B68" s="36">
        <f>SUM(B52:B67)</f>
        <v>21381.19</v>
      </c>
      <c r="C68" s="37">
        <f>SUM(C52:C67)</f>
        <v>5012.87</v>
      </c>
      <c r="D68" s="37">
        <f>SUM(D52:D67)</f>
        <v>12384.390000000001</v>
      </c>
      <c r="E68" s="37">
        <f>C68+D68</f>
        <v>17397.260000000002</v>
      </c>
      <c r="F68" s="37">
        <f>SUM(F52:F67)</f>
        <v>4926.3100000000004</v>
      </c>
    </row>
    <row r="69" spans="1:9" ht="114.75" customHeight="1" x14ac:dyDescent="0.25">
      <c r="A69" s="166" t="s">
        <v>26</v>
      </c>
      <c r="B69" s="167"/>
      <c r="C69" s="167"/>
      <c r="D69" s="167"/>
      <c r="E69" s="167"/>
      <c r="F69" s="167"/>
      <c r="I69" s="2"/>
    </row>
    <row r="70" spans="1:9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9" ht="15" customHeight="1" x14ac:dyDescent="0.25">
      <c r="A71" s="168" t="s">
        <v>47</v>
      </c>
      <c r="B71" s="168"/>
      <c r="C71" s="168"/>
      <c r="D71" s="168"/>
      <c r="E71" s="169">
        <f>E36</f>
        <v>20363.689999999995</v>
      </c>
      <c r="F71" s="169"/>
    </row>
    <row r="72" spans="1:9" ht="15" customHeight="1" x14ac:dyDescent="0.25">
      <c r="A72" s="168" t="s">
        <v>48</v>
      </c>
      <c r="B72" s="168"/>
      <c r="C72" s="168"/>
      <c r="D72" s="168"/>
      <c r="E72" s="169">
        <f>C68+D68</f>
        <v>17397.260000000002</v>
      </c>
      <c r="F72" s="169"/>
    </row>
    <row r="73" spans="1:9" ht="15" customHeight="1" x14ac:dyDescent="0.25">
      <c r="A73" s="168" t="s">
        <v>49</v>
      </c>
      <c r="B73" s="168"/>
      <c r="C73" s="168"/>
      <c r="D73" s="168"/>
      <c r="E73" s="169">
        <f>E33-(E72-E35)</f>
        <v>2966.4299999999948</v>
      </c>
      <c r="F73" s="169"/>
    </row>
    <row r="74" spans="1:9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9" ht="15" customHeight="1" x14ac:dyDescent="0.25">
      <c r="A75" s="164" t="s">
        <v>51</v>
      </c>
      <c r="B75" s="164"/>
      <c r="C75" s="164"/>
      <c r="D75" s="164"/>
      <c r="E75" s="181">
        <f>E73-E74</f>
        <v>2966.4299999999948</v>
      </c>
      <c r="F75" s="181"/>
    </row>
    <row r="76" spans="1:9" ht="12.75" customHeight="1" x14ac:dyDescent="0.25">
      <c r="A76" s="177" t="s">
        <v>52</v>
      </c>
      <c r="B76" s="177"/>
      <c r="C76" s="177"/>
      <c r="D76" s="177"/>
      <c r="E76" s="177"/>
      <c r="F76" s="177"/>
    </row>
    <row r="77" spans="1:9" ht="15" customHeight="1" x14ac:dyDescent="0.25">
      <c r="A77" s="178"/>
      <c r="B77" s="178"/>
      <c r="C77" s="178"/>
      <c r="D77" s="178"/>
      <c r="E77" s="178"/>
      <c r="F77" s="178"/>
    </row>
    <row r="78" spans="1:9" ht="7.5" customHeight="1" x14ac:dyDescent="0.25">
      <c r="A78" s="35"/>
      <c r="B78" s="35"/>
      <c r="C78" s="35"/>
      <c r="D78" s="35"/>
      <c r="E78" s="35"/>
      <c r="F78" s="35"/>
    </row>
    <row r="79" spans="1:9" ht="15" customHeight="1" x14ac:dyDescent="0.25">
      <c r="A79" s="35" t="s">
        <v>80</v>
      </c>
    </row>
    <row r="80" spans="1:9" ht="15" customHeight="1" x14ac:dyDescent="0.25">
      <c r="A80" s="35"/>
    </row>
    <row r="81" spans="1:6" x14ac:dyDescent="0.25">
      <c r="A81" s="35"/>
      <c r="B81" s="35"/>
      <c r="C81" s="35"/>
      <c r="D81" s="35"/>
      <c r="E81" s="35"/>
      <c r="F81" s="35"/>
    </row>
    <row r="82" spans="1:6" x14ac:dyDescent="0.25">
      <c r="A82" s="176" t="s">
        <v>63</v>
      </c>
      <c r="B82" s="176"/>
      <c r="C82" s="176"/>
      <c r="D82" s="176"/>
      <c r="E82" s="176"/>
      <c r="F82" s="176"/>
    </row>
  </sheetData>
  <mergeCells count="57">
    <mergeCell ref="A76:F77"/>
    <mergeCell ref="A82:F82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  <mergeCell ref="A72:D72"/>
    <mergeCell ref="E72:F72"/>
    <mergeCell ref="B51:F51"/>
    <mergeCell ref="A34:C34"/>
    <mergeCell ref="E34:F34"/>
    <mergeCell ref="A35:C35"/>
    <mergeCell ref="E35:F35"/>
    <mergeCell ref="A36:C36"/>
    <mergeCell ref="E36:F36"/>
    <mergeCell ref="A37:F37"/>
    <mergeCell ref="A41:F41"/>
    <mergeCell ref="A49:A50"/>
    <mergeCell ref="B49:B50"/>
    <mergeCell ref="F49:F50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2"/>
  <sheetViews>
    <sheetView topLeftCell="A55" workbookViewId="0">
      <selection activeCell="A19" sqref="A19:F1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2.5" customHeight="1" x14ac:dyDescent="0.35">
      <c r="A8" s="170" t="s">
        <v>81</v>
      </c>
      <c r="B8" s="170"/>
      <c r="C8" s="170"/>
      <c r="D8" s="170"/>
      <c r="E8" s="170"/>
      <c r="F8" s="170"/>
    </row>
    <row r="9" spans="1:7" ht="27" customHeight="1" x14ac:dyDescent="0.25">
      <c r="A9" s="158" t="s">
        <v>27</v>
      </c>
      <c r="B9" s="159"/>
      <c r="C9" s="159"/>
      <c r="D9" s="159"/>
      <c r="E9" s="159"/>
      <c r="F9" s="159"/>
    </row>
    <row r="10" spans="1:7" ht="146.2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82" t="s">
        <v>29</v>
      </c>
      <c r="E12" s="82" t="s">
        <v>30</v>
      </c>
      <c r="F12" s="82" t="s">
        <v>31</v>
      </c>
    </row>
    <row r="13" spans="1:7" x14ac:dyDescent="0.25">
      <c r="A13" s="153" t="s">
        <v>55</v>
      </c>
      <c r="B13" s="153"/>
      <c r="C13" s="153"/>
      <c r="D13" s="38">
        <v>43313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79"/>
      <c r="E14" s="79"/>
      <c r="F14" s="4"/>
    </row>
    <row r="15" spans="1:7" x14ac:dyDescent="0.25">
      <c r="A15" s="153" t="s">
        <v>32</v>
      </c>
      <c r="B15" s="153"/>
      <c r="C15" s="153"/>
      <c r="D15" s="79"/>
      <c r="E15" s="79"/>
      <c r="F15" s="4"/>
    </row>
    <row r="16" spans="1:7" x14ac:dyDescent="0.25">
      <c r="A16" s="182"/>
      <c r="B16" s="182"/>
      <c r="C16" s="182"/>
      <c r="D16" s="182"/>
      <c r="E16" s="182"/>
      <c r="F16" s="182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82" t="s">
        <v>34</v>
      </c>
      <c r="B18" s="82" t="s">
        <v>35</v>
      </c>
      <c r="C18" s="82" t="s">
        <v>36</v>
      </c>
      <c r="D18" s="82" t="s">
        <v>37</v>
      </c>
      <c r="E18" s="157" t="s">
        <v>38</v>
      </c>
      <c r="F18" s="157"/>
    </row>
    <row r="19" spans="1:6" x14ac:dyDescent="0.25">
      <c r="A19" s="6">
        <v>43332</v>
      </c>
      <c r="B19" s="48">
        <v>14640</v>
      </c>
      <c r="C19" s="6">
        <v>43332</v>
      </c>
      <c r="D19" s="49">
        <v>521085</v>
      </c>
      <c r="E19" s="154">
        <v>14640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77"/>
      <c r="B21" s="5"/>
      <c r="C21" s="77"/>
      <c r="D21" s="5"/>
      <c r="E21" s="154"/>
      <c r="F21" s="154"/>
    </row>
    <row r="22" spans="1:6" x14ac:dyDescent="0.25">
      <c r="A22" s="77"/>
      <c r="B22" s="5"/>
      <c r="C22" s="77"/>
      <c r="D22" s="5"/>
      <c r="E22" s="154"/>
      <c r="F22" s="154"/>
    </row>
    <row r="23" spans="1:6" x14ac:dyDescent="0.25">
      <c r="A23" s="77"/>
      <c r="B23" s="5"/>
      <c r="C23" s="77"/>
      <c r="D23" s="5"/>
      <c r="E23" s="154"/>
      <c r="F23" s="154"/>
    </row>
    <row r="24" spans="1:6" x14ac:dyDescent="0.25">
      <c r="A24" s="77"/>
      <c r="B24" s="5"/>
      <c r="C24" s="77"/>
      <c r="D24" s="5"/>
      <c r="E24" s="154"/>
      <c r="F24" s="154"/>
    </row>
    <row r="25" spans="1:6" x14ac:dyDescent="0.25">
      <c r="A25" s="77"/>
      <c r="B25" s="5"/>
      <c r="C25" s="77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Julho!E75</f>
        <v>2966.4299999999948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SUM(E19:F28)</f>
        <v>14640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18.38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17624.809999999994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1250.6099999999999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18875.419999999995</v>
      </c>
      <c r="F36" s="154"/>
    </row>
    <row r="37" spans="1:6" ht="65.25" customHeight="1" x14ac:dyDescent="0.25">
      <c r="A37" s="179" t="s">
        <v>57</v>
      </c>
      <c r="B37" s="180"/>
      <c r="C37" s="180"/>
      <c r="D37" s="180"/>
      <c r="E37" s="180"/>
      <c r="F37" s="180"/>
    </row>
    <row r="41" spans="1:6" x14ac:dyDescent="0.25">
      <c r="A41" s="165"/>
      <c r="B41" s="165"/>
      <c r="C41" s="165"/>
      <c r="D41" s="165"/>
      <c r="E41" s="165"/>
      <c r="F41" s="165"/>
    </row>
    <row r="42" spans="1:6" x14ac:dyDescent="0.25">
      <c r="A42" s="80"/>
      <c r="B42" s="81"/>
      <c r="C42" s="81"/>
      <c r="D42" s="81"/>
      <c r="E42" s="81"/>
      <c r="F42" s="81"/>
    </row>
    <row r="43" spans="1:6" x14ac:dyDescent="0.25">
      <c r="A43" s="80"/>
      <c r="B43" s="81"/>
      <c r="C43" s="81"/>
      <c r="D43" s="81"/>
      <c r="E43" s="81"/>
      <c r="F43" s="81"/>
    </row>
    <row r="44" spans="1:6" x14ac:dyDescent="0.25">
      <c r="A44" s="80"/>
      <c r="B44" s="81"/>
      <c r="C44" s="81"/>
      <c r="D44" s="81"/>
      <c r="E44" s="81"/>
      <c r="F44" s="81"/>
    </row>
    <row r="45" spans="1:6" x14ac:dyDescent="0.25">
      <c r="A45" s="80"/>
      <c r="B45" s="81"/>
      <c r="C45" s="81"/>
      <c r="D45" s="81"/>
      <c r="E45" s="81"/>
      <c r="F45" s="81"/>
    </row>
    <row r="46" spans="1:6" x14ac:dyDescent="0.25">
      <c r="A46" s="80"/>
      <c r="B46" s="81"/>
      <c r="C46" s="81"/>
      <c r="D46" s="81"/>
      <c r="E46" s="81"/>
      <c r="F46" s="81"/>
    </row>
    <row r="47" spans="1:6" x14ac:dyDescent="0.25">
      <c r="A47" s="80"/>
      <c r="B47" s="81"/>
      <c r="C47" s="81"/>
      <c r="D47" s="81"/>
      <c r="E47" s="81"/>
      <c r="F47" s="81"/>
    </row>
    <row r="48" spans="1:6" x14ac:dyDescent="0.25">
      <c r="A48" s="80"/>
      <c r="B48" s="81"/>
      <c r="C48" s="81"/>
      <c r="D48" s="81"/>
      <c r="E48" s="81"/>
      <c r="F48" s="81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78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12423.62</v>
      </c>
      <c r="C52" s="23">
        <v>4848.6000000000004</v>
      </c>
      <c r="D52" s="23">
        <v>9687</v>
      </c>
      <c r="E52" s="23">
        <f>C52+D52</f>
        <v>14535.6</v>
      </c>
      <c r="F52" s="23">
        <v>2736.62</v>
      </c>
    </row>
    <row r="53" spans="1:6" x14ac:dyDescent="0.25">
      <c r="A53" s="22" t="s">
        <v>10</v>
      </c>
      <c r="B53" s="24">
        <v>0</v>
      </c>
      <c r="C53" s="24">
        <v>0</v>
      </c>
      <c r="D53" s="24">
        <v>0</v>
      </c>
      <c r="E53" s="24">
        <f t="shared" ref="E53:E67" si="0">C53+D53</f>
        <v>0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si="0"/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9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ht="19.5" x14ac:dyDescent="0.25">
      <c r="A66" s="22" t="s">
        <v>23</v>
      </c>
      <c r="B66" s="23">
        <v>113.95</v>
      </c>
      <c r="C66" s="24">
        <v>0</v>
      </c>
      <c r="D66" s="23">
        <f>B66</f>
        <v>113.95</v>
      </c>
      <c r="E66" s="23">
        <f t="shared" si="0"/>
        <v>113.95</v>
      </c>
      <c r="F66" s="24">
        <v>0</v>
      </c>
    </row>
    <row r="67" spans="1:9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9" x14ac:dyDescent="0.25">
      <c r="A68" s="25" t="s">
        <v>25</v>
      </c>
      <c r="B68" s="36">
        <f>SUM(B52:B67)</f>
        <v>12537.570000000002</v>
      </c>
      <c r="C68" s="37">
        <f>SUM(C52:C67)</f>
        <v>4848.6000000000004</v>
      </c>
      <c r="D68" s="37">
        <f>SUM(D52:D67)</f>
        <v>9800.9500000000007</v>
      </c>
      <c r="E68" s="37">
        <f>C68+D68</f>
        <v>14649.550000000001</v>
      </c>
      <c r="F68" s="37">
        <f>SUM(F52:F67)</f>
        <v>2736.62</v>
      </c>
    </row>
    <row r="69" spans="1:9" ht="114.75" customHeight="1" x14ac:dyDescent="0.25">
      <c r="A69" s="166" t="s">
        <v>26</v>
      </c>
      <c r="B69" s="167"/>
      <c r="C69" s="167"/>
      <c r="D69" s="167"/>
      <c r="E69" s="167"/>
      <c r="F69" s="167"/>
      <c r="I69" s="2"/>
    </row>
    <row r="70" spans="1:9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9" ht="15" customHeight="1" x14ac:dyDescent="0.25">
      <c r="A71" s="168" t="s">
        <v>47</v>
      </c>
      <c r="B71" s="168"/>
      <c r="C71" s="168"/>
      <c r="D71" s="168"/>
      <c r="E71" s="169">
        <f>E36</f>
        <v>18875.419999999995</v>
      </c>
      <c r="F71" s="169"/>
    </row>
    <row r="72" spans="1:9" ht="15" customHeight="1" x14ac:dyDescent="0.25">
      <c r="A72" s="168" t="s">
        <v>48</v>
      </c>
      <c r="B72" s="168"/>
      <c r="C72" s="168"/>
      <c r="D72" s="168"/>
      <c r="E72" s="169">
        <f>C68+D68</f>
        <v>14649.550000000001</v>
      </c>
      <c r="F72" s="169"/>
    </row>
    <row r="73" spans="1:9" ht="15" customHeight="1" x14ac:dyDescent="0.25">
      <c r="A73" s="168" t="s">
        <v>49</v>
      </c>
      <c r="B73" s="168"/>
      <c r="C73" s="168"/>
      <c r="D73" s="168"/>
      <c r="E73" s="169">
        <f>E33-(E72-E35)</f>
        <v>4225.8699999999935</v>
      </c>
      <c r="F73" s="169"/>
    </row>
    <row r="74" spans="1:9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9" ht="15" customHeight="1" x14ac:dyDescent="0.25">
      <c r="A75" s="164" t="s">
        <v>51</v>
      </c>
      <c r="B75" s="164"/>
      <c r="C75" s="164"/>
      <c r="D75" s="164"/>
      <c r="E75" s="181">
        <f>E73-E74</f>
        <v>4225.8699999999935</v>
      </c>
      <c r="F75" s="181"/>
    </row>
    <row r="76" spans="1:9" ht="12.75" customHeight="1" x14ac:dyDescent="0.25">
      <c r="A76" s="177" t="s">
        <v>52</v>
      </c>
      <c r="B76" s="177"/>
      <c r="C76" s="177"/>
      <c r="D76" s="177"/>
      <c r="E76" s="177"/>
      <c r="F76" s="177"/>
    </row>
    <row r="77" spans="1:9" ht="15" customHeight="1" x14ac:dyDescent="0.25">
      <c r="A77" s="178"/>
      <c r="B77" s="178"/>
      <c r="C77" s="178"/>
      <c r="D77" s="178"/>
      <c r="E77" s="178"/>
      <c r="F77" s="178"/>
    </row>
    <row r="78" spans="1:9" ht="7.5" customHeight="1" x14ac:dyDescent="0.25">
      <c r="A78" s="35"/>
      <c r="B78" s="35"/>
      <c r="C78" s="35"/>
      <c r="D78" s="35"/>
      <c r="E78" s="35"/>
      <c r="F78" s="35"/>
    </row>
    <row r="79" spans="1:9" ht="15" customHeight="1" x14ac:dyDescent="0.25">
      <c r="A79" s="35" t="s">
        <v>82</v>
      </c>
    </row>
    <row r="80" spans="1:9" ht="15" customHeight="1" x14ac:dyDescent="0.25">
      <c r="A80" s="35"/>
    </row>
    <row r="81" spans="1:6" x14ac:dyDescent="0.25">
      <c r="A81" s="35"/>
      <c r="B81" s="35"/>
      <c r="C81" s="35"/>
      <c r="D81" s="35"/>
      <c r="E81" s="35"/>
      <c r="F81" s="35"/>
    </row>
    <row r="82" spans="1:6" x14ac:dyDescent="0.25">
      <c r="A82" s="176" t="s">
        <v>63</v>
      </c>
      <c r="B82" s="176"/>
      <c r="C82" s="176"/>
      <c r="D82" s="176"/>
      <c r="E82" s="176"/>
      <c r="F82" s="176"/>
    </row>
  </sheetData>
  <mergeCells count="57">
    <mergeCell ref="A76:F77"/>
    <mergeCell ref="A82:F82"/>
    <mergeCell ref="A73:D73"/>
    <mergeCell ref="E73:F73"/>
    <mergeCell ref="A74:D74"/>
    <mergeCell ref="E74:F74"/>
    <mergeCell ref="A75:D75"/>
    <mergeCell ref="E75:F75"/>
    <mergeCell ref="A69:F69"/>
    <mergeCell ref="A70:F70"/>
    <mergeCell ref="A71:D71"/>
    <mergeCell ref="E71:F71"/>
    <mergeCell ref="A72:D72"/>
    <mergeCell ref="E72:F72"/>
    <mergeCell ref="B51:F51"/>
    <mergeCell ref="A34:C34"/>
    <mergeCell ref="E34:F34"/>
    <mergeCell ref="A35:C35"/>
    <mergeCell ref="E35:F35"/>
    <mergeCell ref="A36:C36"/>
    <mergeCell ref="E36:F36"/>
    <mergeCell ref="A37:F37"/>
    <mergeCell ref="A41:F41"/>
    <mergeCell ref="A49:A50"/>
    <mergeCell ref="B49:B50"/>
    <mergeCell ref="F49:F50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2"/>
  <sheetViews>
    <sheetView topLeftCell="A58" workbookViewId="0">
      <selection activeCell="E21" sqref="E21:F21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42578125" bestFit="1" customWidth="1"/>
  </cols>
  <sheetData>
    <row r="8" spans="1:7" ht="22.5" customHeight="1" x14ac:dyDescent="0.35">
      <c r="A8" s="170" t="s">
        <v>83</v>
      </c>
      <c r="B8" s="170"/>
      <c r="C8" s="170"/>
      <c r="D8" s="170"/>
      <c r="E8" s="170"/>
      <c r="F8" s="170"/>
    </row>
    <row r="9" spans="1:7" ht="27" customHeight="1" x14ac:dyDescent="0.25">
      <c r="A9" s="158" t="s">
        <v>27</v>
      </c>
      <c r="B9" s="159"/>
      <c r="C9" s="159"/>
      <c r="D9" s="159"/>
      <c r="E9" s="159"/>
      <c r="F9" s="159"/>
    </row>
    <row r="10" spans="1:7" ht="146.25" customHeight="1" x14ac:dyDescent="0.25">
      <c r="A10" s="160" t="s">
        <v>58</v>
      </c>
      <c r="B10" s="161"/>
      <c r="C10" s="161"/>
      <c r="D10" s="161"/>
      <c r="E10" s="161"/>
      <c r="F10" s="161"/>
    </row>
    <row r="11" spans="1:7" x14ac:dyDescent="0.25">
      <c r="A11" s="162"/>
      <c r="B11" s="162"/>
      <c r="C11" s="162"/>
      <c r="D11" s="162"/>
      <c r="E11" s="162"/>
      <c r="F11" s="162"/>
    </row>
    <row r="12" spans="1:7" x14ac:dyDescent="0.25">
      <c r="A12" s="157" t="s">
        <v>28</v>
      </c>
      <c r="B12" s="157"/>
      <c r="C12" s="157"/>
      <c r="D12" s="84" t="s">
        <v>29</v>
      </c>
      <c r="E12" s="84" t="s">
        <v>30</v>
      </c>
      <c r="F12" s="84" t="s">
        <v>31</v>
      </c>
    </row>
    <row r="13" spans="1:7" x14ac:dyDescent="0.25">
      <c r="A13" s="153" t="s">
        <v>55</v>
      </c>
      <c r="B13" s="153"/>
      <c r="C13" s="153"/>
      <c r="D13" s="38">
        <v>43313</v>
      </c>
      <c r="E13" s="7" t="s">
        <v>56</v>
      </c>
      <c r="F13" s="39">
        <v>200860</v>
      </c>
    </row>
    <row r="14" spans="1:7" x14ac:dyDescent="0.25">
      <c r="A14" s="153" t="s">
        <v>32</v>
      </c>
      <c r="B14" s="153"/>
      <c r="C14" s="153"/>
      <c r="D14" s="85"/>
      <c r="E14" s="85"/>
      <c r="F14" s="4"/>
    </row>
    <row r="15" spans="1:7" x14ac:dyDescent="0.25">
      <c r="A15" s="153" t="s">
        <v>32</v>
      </c>
      <c r="B15" s="153"/>
      <c r="C15" s="153"/>
      <c r="D15" s="85"/>
      <c r="E15" s="85"/>
      <c r="F15" s="4"/>
    </row>
    <row r="16" spans="1:7" x14ac:dyDescent="0.25">
      <c r="A16" s="182"/>
      <c r="B16" s="182"/>
      <c r="C16" s="182"/>
      <c r="D16" s="182"/>
      <c r="E16" s="182"/>
      <c r="F16" s="182"/>
      <c r="G16" s="3"/>
    </row>
    <row r="17" spans="1:6" x14ac:dyDescent="0.25">
      <c r="A17" s="157" t="s">
        <v>33</v>
      </c>
      <c r="B17" s="157"/>
      <c r="C17" s="157"/>
      <c r="D17" s="157"/>
      <c r="E17" s="157"/>
      <c r="F17" s="157"/>
    </row>
    <row r="18" spans="1:6" ht="27" x14ac:dyDescent="0.25">
      <c r="A18" s="84" t="s">
        <v>34</v>
      </c>
      <c r="B18" s="84" t="s">
        <v>35</v>
      </c>
      <c r="C18" s="84" t="s">
        <v>36</v>
      </c>
      <c r="D18" s="84" t="s">
        <v>37</v>
      </c>
      <c r="E18" s="157" t="s">
        <v>38</v>
      </c>
      <c r="F18" s="157"/>
    </row>
    <row r="19" spans="1:6" x14ac:dyDescent="0.25">
      <c r="A19" s="6">
        <v>43332</v>
      </c>
      <c r="B19" s="48">
        <v>14640</v>
      </c>
      <c r="C19" s="6">
        <v>43332</v>
      </c>
      <c r="D19" s="49">
        <v>521085</v>
      </c>
      <c r="E19" s="154">
        <v>14640</v>
      </c>
      <c r="F19" s="154"/>
    </row>
    <row r="20" spans="1:6" x14ac:dyDescent="0.25">
      <c r="A20" s="6"/>
      <c r="B20" s="14"/>
      <c r="C20" s="6"/>
      <c r="D20" s="5"/>
      <c r="E20" s="154"/>
      <c r="F20" s="154"/>
    </row>
    <row r="21" spans="1:6" x14ac:dyDescent="0.25">
      <c r="A21" s="87"/>
      <c r="B21" s="5"/>
      <c r="C21" s="87"/>
      <c r="D21" s="5"/>
      <c r="E21" s="154"/>
      <c r="F21" s="154"/>
    </row>
    <row r="22" spans="1:6" x14ac:dyDescent="0.25">
      <c r="A22" s="87"/>
      <c r="B22" s="5"/>
      <c r="C22" s="87"/>
      <c r="D22" s="5"/>
      <c r="E22" s="154"/>
      <c r="F22" s="154"/>
    </row>
    <row r="23" spans="1:6" x14ac:dyDescent="0.25">
      <c r="A23" s="87"/>
      <c r="B23" s="5"/>
      <c r="C23" s="87"/>
      <c r="D23" s="5"/>
      <c r="E23" s="154"/>
      <c r="F23" s="154"/>
    </row>
    <row r="24" spans="1:6" x14ac:dyDescent="0.25">
      <c r="A24" s="87"/>
      <c r="B24" s="5"/>
      <c r="C24" s="87"/>
      <c r="D24" s="5"/>
      <c r="E24" s="154"/>
      <c r="F24" s="154"/>
    </row>
    <row r="25" spans="1:6" x14ac:dyDescent="0.25">
      <c r="A25" s="87"/>
      <c r="B25" s="5"/>
      <c r="C25" s="87"/>
      <c r="D25" s="5"/>
      <c r="E25" s="154"/>
      <c r="F25" s="154"/>
    </row>
    <row r="26" spans="1:6" x14ac:dyDescent="0.25">
      <c r="A26" s="7"/>
      <c r="B26" s="8"/>
      <c r="C26" s="8"/>
      <c r="D26" s="7"/>
      <c r="E26" s="154"/>
      <c r="F26" s="154"/>
    </row>
    <row r="27" spans="1:6" x14ac:dyDescent="0.25">
      <c r="A27" s="7"/>
      <c r="B27" s="8"/>
      <c r="C27" s="8"/>
      <c r="D27" s="8"/>
      <c r="E27" s="154"/>
      <c r="F27" s="154"/>
    </row>
    <row r="28" spans="1:6" x14ac:dyDescent="0.25">
      <c r="A28" s="7"/>
      <c r="B28" s="8"/>
      <c r="C28" s="8"/>
      <c r="D28" s="8"/>
      <c r="E28" s="154"/>
      <c r="F28" s="154"/>
    </row>
    <row r="29" spans="1:6" x14ac:dyDescent="0.25">
      <c r="A29" s="163" t="s">
        <v>39</v>
      </c>
      <c r="B29" s="163"/>
      <c r="C29" s="163"/>
      <c r="D29" s="8"/>
      <c r="E29" s="154">
        <f>Agosto!E75</f>
        <v>4225.8699999999935</v>
      </c>
      <c r="F29" s="154"/>
    </row>
    <row r="30" spans="1:6" x14ac:dyDescent="0.25">
      <c r="A30" s="163" t="s">
        <v>40</v>
      </c>
      <c r="B30" s="163"/>
      <c r="C30" s="163"/>
      <c r="D30" s="8"/>
      <c r="E30" s="154">
        <f>SUM(E19:F28)</f>
        <v>14640</v>
      </c>
      <c r="F30" s="154"/>
    </row>
    <row r="31" spans="1:6" x14ac:dyDescent="0.25">
      <c r="A31" s="163" t="s">
        <v>41</v>
      </c>
      <c r="B31" s="163"/>
      <c r="C31" s="163"/>
      <c r="D31" s="8"/>
      <c r="E31" s="154">
        <v>7.42</v>
      </c>
      <c r="F31" s="154"/>
    </row>
    <row r="32" spans="1:6" x14ac:dyDescent="0.25">
      <c r="A32" s="163" t="s">
        <v>42</v>
      </c>
      <c r="B32" s="163"/>
      <c r="C32" s="163"/>
      <c r="D32" s="8"/>
      <c r="E32" s="154"/>
      <c r="F32" s="154"/>
    </row>
    <row r="33" spans="1:6" x14ac:dyDescent="0.25">
      <c r="A33" s="163" t="s">
        <v>43</v>
      </c>
      <c r="B33" s="163"/>
      <c r="C33" s="163"/>
      <c r="D33" s="8"/>
      <c r="E33" s="154">
        <f>E29+E30+E31+E32</f>
        <v>18873.289999999994</v>
      </c>
      <c r="F33" s="154"/>
    </row>
    <row r="34" spans="1:6" x14ac:dyDescent="0.25">
      <c r="A34" s="171"/>
      <c r="B34" s="171"/>
      <c r="C34" s="171"/>
      <c r="D34" s="9"/>
      <c r="E34" s="172"/>
      <c r="F34" s="172"/>
    </row>
    <row r="35" spans="1:6" x14ac:dyDescent="0.25">
      <c r="A35" s="163" t="s">
        <v>44</v>
      </c>
      <c r="B35" s="163"/>
      <c r="C35" s="163"/>
      <c r="D35" s="8"/>
      <c r="E35" s="154">
        <v>1248.9100000000001</v>
      </c>
      <c r="F35" s="154"/>
    </row>
    <row r="36" spans="1:6" x14ac:dyDescent="0.25">
      <c r="A36" s="163" t="s">
        <v>45</v>
      </c>
      <c r="B36" s="163"/>
      <c r="C36" s="163"/>
      <c r="D36" s="8"/>
      <c r="E36" s="154">
        <f>E33+E35</f>
        <v>20122.199999999993</v>
      </c>
      <c r="F36" s="154"/>
    </row>
    <row r="37" spans="1:6" ht="65.25" customHeight="1" x14ac:dyDescent="0.25">
      <c r="A37" s="179" t="s">
        <v>57</v>
      </c>
      <c r="B37" s="180"/>
      <c r="C37" s="180"/>
      <c r="D37" s="180"/>
      <c r="E37" s="180"/>
      <c r="F37" s="180"/>
    </row>
    <row r="41" spans="1:6" x14ac:dyDescent="0.25">
      <c r="A41" s="165"/>
      <c r="B41" s="165"/>
      <c r="C41" s="165"/>
      <c r="D41" s="165"/>
      <c r="E41" s="165"/>
      <c r="F41" s="165"/>
    </row>
    <row r="42" spans="1:6" x14ac:dyDescent="0.25">
      <c r="A42" s="83"/>
      <c r="B42" s="88"/>
      <c r="C42" s="88"/>
      <c r="D42" s="88"/>
      <c r="E42" s="88"/>
      <c r="F42" s="88"/>
    </row>
    <row r="43" spans="1:6" x14ac:dyDescent="0.25">
      <c r="A43" s="83"/>
      <c r="B43" s="88"/>
      <c r="C43" s="88"/>
      <c r="D43" s="88"/>
      <c r="E43" s="88"/>
      <c r="F43" s="88"/>
    </row>
    <row r="44" spans="1:6" x14ac:dyDescent="0.25">
      <c r="A44" s="83"/>
      <c r="B44" s="88"/>
      <c r="C44" s="88"/>
      <c r="D44" s="88"/>
      <c r="E44" s="88"/>
      <c r="F44" s="88"/>
    </row>
    <row r="45" spans="1:6" x14ac:dyDescent="0.25">
      <c r="A45" s="83"/>
      <c r="B45" s="88"/>
      <c r="C45" s="88"/>
      <c r="D45" s="88"/>
      <c r="E45" s="88"/>
      <c r="F45" s="88"/>
    </row>
    <row r="46" spans="1:6" x14ac:dyDescent="0.25">
      <c r="A46" s="83"/>
      <c r="B46" s="88"/>
      <c r="C46" s="88"/>
      <c r="D46" s="88"/>
      <c r="E46" s="88"/>
      <c r="F46" s="88"/>
    </row>
    <row r="47" spans="1:6" x14ac:dyDescent="0.25">
      <c r="A47" s="83"/>
      <c r="B47" s="88"/>
      <c r="C47" s="88"/>
      <c r="D47" s="88"/>
      <c r="E47" s="88"/>
      <c r="F47" s="88"/>
    </row>
    <row r="48" spans="1:6" x14ac:dyDescent="0.25">
      <c r="A48" s="83"/>
      <c r="B48" s="88"/>
      <c r="C48" s="88"/>
      <c r="D48" s="88"/>
      <c r="E48" s="88"/>
      <c r="F48" s="88"/>
    </row>
    <row r="49" spans="1:6" s="2" customFormat="1" ht="54" x14ac:dyDescent="0.15">
      <c r="A49" s="157" t="s">
        <v>0</v>
      </c>
      <c r="B49" s="157" t="s">
        <v>1</v>
      </c>
      <c r="C49" s="20" t="s">
        <v>2</v>
      </c>
      <c r="D49" s="20" t="s">
        <v>4</v>
      </c>
      <c r="E49" s="20" t="s">
        <v>6</v>
      </c>
      <c r="F49" s="157" t="s">
        <v>8</v>
      </c>
    </row>
    <row r="50" spans="1:6" s="2" customFormat="1" ht="9" x14ac:dyDescent="0.15">
      <c r="A50" s="157"/>
      <c r="B50" s="157"/>
      <c r="C50" s="21" t="s">
        <v>3</v>
      </c>
      <c r="D50" s="21" t="s">
        <v>5</v>
      </c>
      <c r="E50" s="21" t="s">
        <v>7</v>
      </c>
      <c r="F50" s="157"/>
    </row>
    <row r="51" spans="1:6" x14ac:dyDescent="0.25">
      <c r="A51" s="86"/>
      <c r="B51" s="164" t="s">
        <v>53</v>
      </c>
      <c r="C51" s="164"/>
      <c r="D51" s="164"/>
      <c r="E51" s="164"/>
      <c r="F51" s="164"/>
    </row>
    <row r="52" spans="1:6" x14ac:dyDescent="0.25">
      <c r="A52" s="22" t="s">
        <v>9</v>
      </c>
      <c r="B52" s="23">
        <v>12423.92</v>
      </c>
      <c r="C52" s="23">
        <v>2736.62</v>
      </c>
      <c r="D52" s="23">
        <v>9687.2999999999993</v>
      </c>
      <c r="E52" s="23">
        <f>C52+D52</f>
        <v>12423.919999999998</v>
      </c>
      <c r="F52" s="23">
        <v>2736.62</v>
      </c>
    </row>
    <row r="53" spans="1:6" x14ac:dyDescent="0.25">
      <c r="A53" s="22" t="s">
        <v>10</v>
      </c>
      <c r="B53" s="24">
        <v>0</v>
      </c>
      <c r="C53" s="24">
        <v>0</v>
      </c>
      <c r="D53" s="24">
        <v>0</v>
      </c>
      <c r="E53" s="24">
        <f t="shared" ref="E53:E67" si="0">C53+D53</f>
        <v>0</v>
      </c>
      <c r="F53" s="24">
        <v>0</v>
      </c>
    </row>
    <row r="54" spans="1:6" x14ac:dyDescent="0.25">
      <c r="A54" s="22" t="s">
        <v>11</v>
      </c>
      <c r="B54" s="24">
        <v>0</v>
      </c>
      <c r="C54" s="24">
        <v>0</v>
      </c>
      <c r="D54" s="24">
        <v>0</v>
      </c>
      <c r="E54" s="24">
        <f t="shared" si="0"/>
        <v>0</v>
      </c>
      <c r="F54" s="24">
        <v>0</v>
      </c>
    </row>
    <row r="55" spans="1:6" ht="19.5" x14ac:dyDescent="0.25">
      <c r="A55" s="22" t="s">
        <v>12</v>
      </c>
      <c r="B55" s="24">
        <v>0</v>
      </c>
      <c r="C55" s="24">
        <v>0</v>
      </c>
      <c r="D55" s="24">
        <v>0</v>
      </c>
      <c r="E55" s="24">
        <f t="shared" si="0"/>
        <v>0</v>
      </c>
      <c r="F55" s="24">
        <v>0</v>
      </c>
    </row>
    <row r="56" spans="1:6" x14ac:dyDescent="0.25">
      <c r="A56" s="22" t="s">
        <v>13</v>
      </c>
      <c r="B56" s="24">
        <v>0</v>
      </c>
      <c r="C56" s="24">
        <v>0</v>
      </c>
      <c r="D56" s="24">
        <v>0</v>
      </c>
      <c r="E56" s="24">
        <f t="shared" si="0"/>
        <v>0</v>
      </c>
      <c r="F56" s="24">
        <v>0</v>
      </c>
    </row>
    <row r="57" spans="1:6" ht="19.5" x14ac:dyDescent="0.25">
      <c r="A57" s="22" t="s">
        <v>14</v>
      </c>
      <c r="B57" s="24">
        <v>0</v>
      </c>
      <c r="C57" s="24">
        <v>0</v>
      </c>
      <c r="D57" s="24">
        <v>0</v>
      </c>
      <c r="E57" s="24">
        <f t="shared" si="0"/>
        <v>0</v>
      </c>
      <c r="F57" s="24">
        <v>0</v>
      </c>
    </row>
    <row r="58" spans="1:6" x14ac:dyDescent="0.25">
      <c r="A58" s="22" t="s">
        <v>15</v>
      </c>
      <c r="B58" s="24">
        <v>0</v>
      </c>
      <c r="C58" s="24">
        <v>0</v>
      </c>
      <c r="D58" s="24">
        <v>0</v>
      </c>
      <c r="E58" s="24">
        <f t="shared" si="0"/>
        <v>0</v>
      </c>
      <c r="F58" s="24">
        <v>0</v>
      </c>
    </row>
    <row r="59" spans="1:6" ht="19.5" x14ac:dyDescent="0.25">
      <c r="A59" s="22" t="s">
        <v>16</v>
      </c>
      <c r="B59" s="24">
        <v>0</v>
      </c>
      <c r="C59" s="24">
        <v>0</v>
      </c>
      <c r="D59" s="24">
        <v>0</v>
      </c>
      <c r="E59" s="24">
        <f t="shared" si="0"/>
        <v>0</v>
      </c>
      <c r="F59" s="24">
        <v>0</v>
      </c>
    </row>
    <row r="60" spans="1:6" x14ac:dyDescent="0.25">
      <c r="A60" s="22" t="s">
        <v>17</v>
      </c>
      <c r="B60" s="24">
        <v>0</v>
      </c>
      <c r="C60" s="24">
        <v>0</v>
      </c>
      <c r="D60" s="24">
        <v>0</v>
      </c>
      <c r="E60" s="24">
        <f t="shared" si="0"/>
        <v>0</v>
      </c>
      <c r="F60" s="24">
        <v>0</v>
      </c>
    </row>
    <row r="61" spans="1:6" x14ac:dyDescent="0.25">
      <c r="A61" s="22" t="s">
        <v>18</v>
      </c>
      <c r="B61" s="24">
        <v>0</v>
      </c>
      <c r="C61" s="24">
        <v>0</v>
      </c>
      <c r="D61" s="24">
        <v>0</v>
      </c>
      <c r="E61" s="24">
        <f t="shared" si="0"/>
        <v>0</v>
      </c>
      <c r="F61" s="24">
        <v>0</v>
      </c>
    </row>
    <row r="62" spans="1:6" x14ac:dyDescent="0.25">
      <c r="A62" s="22" t="s">
        <v>19</v>
      </c>
      <c r="B62" s="24">
        <v>0</v>
      </c>
      <c r="C62" s="24">
        <v>0</v>
      </c>
      <c r="D62" s="24">
        <v>0</v>
      </c>
      <c r="E62" s="24">
        <f t="shared" si="0"/>
        <v>0</v>
      </c>
      <c r="F62" s="24">
        <v>0</v>
      </c>
    </row>
    <row r="63" spans="1:6" x14ac:dyDescent="0.25">
      <c r="A63" s="22" t="s">
        <v>20</v>
      </c>
      <c r="B63" s="24">
        <v>0</v>
      </c>
      <c r="C63" s="24">
        <v>0</v>
      </c>
      <c r="D63" s="24">
        <v>0</v>
      </c>
      <c r="E63" s="24">
        <f t="shared" si="0"/>
        <v>0</v>
      </c>
      <c r="F63" s="24">
        <v>0</v>
      </c>
    </row>
    <row r="64" spans="1:6" ht="19.5" x14ac:dyDescent="0.25">
      <c r="A64" s="22" t="s">
        <v>21</v>
      </c>
      <c r="B64" s="24">
        <v>0</v>
      </c>
      <c r="C64" s="24">
        <v>0</v>
      </c>
      <c r="D64" s="24">
        <v>0</v>
      </c>
      <c r="E64" s="24">
        <f t="shared" si="0"/>
        <v>0</v>
      </c>
      <c r="F64" s="24">
        <v>0</v>
      </c>
    </row>
    <row r="65" spans="1:9" x14ac:dyDescent="0.25">
      <c r="A65" s="22" t="s">
        <v>22</v>
      </c>
      <c r="B65" s="24">
        <v>0</v>
      </c>
      <c r="C65" s="24">
        <v>0</v>
      </c>
      <c r="D65" s="24">
        <v>0</v>
      </c>
      <c r="E65" s="24">
        <f t="shared" si="0"/>
        <v>0</v>
      </c>
      <c r="F65" s="24">
        <v>0</v>
      </c>
    </row>
    <row r="66" spans="1:9" ht="19.5" x14ac:dyDescent="0.25">
      <c r="A66" s="22" t="s">
        <v>23</v>
      </c>
      <c r="B66" s="23">
        <v>94.48</v>
      </c>
      <c r="C66" s="24">
        <v>0</v>
      </c>
      <c r="D66" s="23">
        <f>B66</f>
        <v>94.48</v>
      </c>
      <c r="E66" s="23">
        <f t="shared" si="0"/>
        <v>94.48</v>
      </c>
      <c r="F66" s="24">
        <v>0</v>
      </c>
    </row>
    <row r="67" spans="1:9" ht="14.25" customHeight="1" x14ac:dyDescent="0.25">
      <c r="A67" s="22" t="s">
        <v>24</v>
      </c>
      <c r="B67" s="24">
        <v>0</v>
      </c>
      <c r="C67" s="24">
        <v>0</v>
      </c>
      <c r="D67" s="24">
        <v>0</v>
      </c>
      <c r="E67" s="24">
        <f t="shared" si="0"/>
        <v>0</v>
      </c>
      <c r="F67" s="24">
        <v>0</v>
      </c>
    </row>
    <row r="68" spans="1:9" x14ac:dyDescent="0.25">
      <c r="A68" s="25" t="s">
        <v>25</v>
      </c>
      <c r="B68" s="36">
        <f>SUM(B52:B67)</f>
        <v>12518.4</v>
      </c>
      <c r="C68" s="37">
        <f>SUM(C52:C67)</f>
        <v>2736.62</v>
      </c>
      <c r="D68" s="37">
        <f>SUM(D52:D67)</f>
        <v>9781.7799999999988</v>
      </c>
      <c r="E68" s="37">
        <f>C68+D68</f>
        <v>12518.399999999998</v>
      </c>
      <c r="F68" s="37">
        <f>SUM(F52:F67)</f>
        <v>2736.62</v>
      </c>
    </row>
    <row r="69" spans="1:9" ht="114.75" customHeight="1" x14ac:dyDescent="0.25">
      <c r="A69" s="166" t="s">
        <v>26</v>
      </c>
      <c r="B69" s="167"/>
      <c r="C69" s="167"/>
      <c r="D69" s="167"/>
      <c r="E69" s="167"/>
      <c r="F69" s="167"/>
      <c r="I69" s="2"/>
    </row>
    <row r="70" spans="1:9" ht="15" customHeight="1" x14ac:dyDescent="0.25">
      <c r="A70" s="164" t="s">
        <v>46</v>
      </c>
      <c r="B70" s="164"/>
      <c r="C70" s="164"/>
      <c r="D70" s="164"/>
      <c r="E70" s="164"/>
      <c r="F70" s="164"/>
    </row>
    <row r="71" spans="1:9" ht="15" customHeight="1" x14ac:dyDescent="0.25">
      <c r="A71" s="168" t="s">
        <v>47</v>
      </c>
      <c r="B71" s="168"/>
      <c r="C71" s="168"/>
      <c r="D71" s="168"/>
      <c r="E71" s="169">
        <f>E36</f>
        <v>20122.199999999993</v>
      </c>
      <c r="F71" s="169"/>
    </row>
    <row r="72" spans="1:9" ht="15" customHeight="1" x14ac:dyDescent="0.25">
      <c r="A72" s="168" t="s">
        <v>48</v>
      </c>
      <c r="B72" s="168"/>
      <c r="C72" s="168"/>
      <c r="D72" s="168"/>
      <c r="E72" s="169">
        <f>C68+D68</f>
        <v>12518.399999999998</v>
      </c>
      <c r="F72" s="169"/>
    </row>
    <row r="73" spans="1:9" ht="15" customHeight="1" x14ac:dyDescent="0.25">
      <c r="A73" s="168" t="s">
        <v>49</v>
      </c>
      <c r="B73" s="168"/>
      <c r="C73" s="168"/>
      <c r="D73" s="168"/>
      <c r="E73" s="169">
        <f>E33-(E72-E35)</f>
        <v>7603.7999999999956</v>
      </c>
      <c r="F73" s="169"/>
    </row>
    <row r="74" spans="1:9" ht="15" customHeight="1" x14ac:dyDescent="0.25">
      <c r="A74" s="168" t="s">
        <v>50</v>
      </c>
      <c r="B74" s="168"/>
      <c r="C74" s="168"/>
      <c r="D74" s="168"/>
      <c r="E74" s="169">
        <v>0</v>
      </c>
      <c r="F74" s="169"/>
    </row>
    <row r="75" spans="1:9" ht="15" customHeight="1" x14ac:dyDescent="0.25">
      <c r="A75" s="164" t="s">
        <v>51</v>
      </c>
      <c r="B75" s="164"/>
      <c r="C75" s="164"/>
      <c r="D75" s="164"/>
      <c r="E75" s="181">
        <f>E73-E74</f>
        <v>7603.7999999999956</v>
      </c>
      <c r="F75" s="181"/>
    </row>
    <row r="76" spans="1:9" ht="12.75" customHeight="1" x14ac:dyDescent="0.25">
      <c r="A76" s="177" t="s">
        <v>52</v>
      </c>
      <c r="B76" s="177"/>
      <c r="C76" s="177"/>
      <c r="D76" s="177"/>
      <c r="E76" s="177"/>
      <c r="F76" s="177"/>
    </row>
    <row r="77" spans="1:9" ht="15" customHeight="1" x14ac:dyDescent="0.25">
      <c r="A77" s="178"/>
      <c r="B77" s="178"/>
      <c r="C77" s="178"/>
      <c r="D77" s="178"/>
      <c r="E77" s="178"/>
      <c r="F77" s="178"/>
    </row>
    <row r="78" spans="1:9" ht="7.5" customHeight="1" x14ac:dyDescent="0.25">
      <c r="A78" s="35"/>
      <c r="B78" s="35"/>
      <c r="C78" s="35"/>
      <c r="D78" s="35"/>
      <c r="E78" s="35"/>
      <c r="F78" s="35"/>
    </row>
    <row r="79" spans="1:9" ht="15" customHeight="1" x14ac:dyDescent="0.25">
      <c r="A79" s="35" t="s">
        <v>84</v>
      </c>
    </row>
    <row r="80" spans="1:9" ht="15" customHeight="1" x14ac:dyDescent="0.25">
      <c r="A80" s="35"/>
    </row>
    <row r="81" spans="1:6" x14ac:dyDescent="0.25">
      <c r="A81" s="35"/>
      <c r="B81" s="35"/>
      <c r="C81" s="35"/>
      <c r="D81" s="35"/>
      <c r="E81" s="35"/>
      <c r="F81" s="35"/>
    </row>
    <row r="82" spans="1:6" x14ac:dyDescent="0.25">
      <c r="A82" s="176" t="s">
        <v>63</v>
      </c>
      <c r="B82" s="176"/>
      <c r="C82" s="176"/>
      <c r="D82" s="176"/>
      <c r="E82" s="176"/>
      <c r="F82" s="176"/>
    </row>
  </sheetData>
  <mergeCells count="57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51:F51"/>
    <mergeCell ref="A34:C34"/>
    <mergeCell ref="E34:F34"/>
    <mergeCell ref="A35:C35"/>
    <mergeCell ref="E35:F35"/>
    <mergeCell ref="A36:C36"/>
    <mergeCell ref="E36:F36"/>
    <mergeCell ref="A37:F37"/>
    <mergeCell ref="A41:F41"/>
    <mergeCell ref="A49:A50"/>
    <mergeCell ref="B49:B50"/>
    <mergeCell ref="F49:F50"/>
    <mergeCell ref="A69:F69"/>
    <mergeCell ref="A70:F70"/>
    <mergeCell ref="A71:D71"/>
    <mergeCell ref="E71:F71"/>
    <mergeCell ref="A72:D72"/>
    <mergeCell ref="E72:F72"/>
    <mergeCell ref="A76:F77"/>
    <mergeCell ref="A82:F82"/>
    <mergeCell ref="A73:D73"/>
    <mergeCell ref="E73:F73"/>
    <mergeCell ref="A74:D74"/>
    <mergeCell ref="E74:F74"/>
    <mergeCell ref="A75:D75"/>
    <mergeCell ref="E75:F75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Anual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16.1</cp:lastModifiedBy>
  <cp:lastPrinted>2019-02-11T16:42:33Z</cp:lastPrinted>
  <dcterms:created xsi:type="dcterms:W3CDTF">2018-02-28T15:17:54Z</dcterms:created>
  <dcterms:modified xsi:type="dcterms:W3CDTF">2019-02-18T11:51:33Z</dcterms:modified>
</cp:coreProperties>
</file>