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Prestação de contas\"/>
    </mc:Choice>
  </mc:AlternateContent>
  <bookViews>
    <workbookView xWindow="0" yWindow="0" windowWidth="20490" windowHeight="7755" firstSheet="5" activeTab="12"/>
  </bookViews>
  <sheets>
    <sheet name="Janeiro" sheetId="3" r:id="rId1"/>
    <sheet name="Fevereiro" sheetId="1" r:id="rId2"/>
    <sheet name="Março" sheetId="2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4" r:id="rId12"/>
    <sheet name="Anual" sheetId="13" r:id="rId13"/>
    <sheet name="Plan1" sheetId="1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3" l="1"/>
  <c r="K52" i="13"/>
  <c r="H37" i="13"/>
  <c r="C65" i="13"/>
  <c r="B65" i="13"/>
  <c r="F51" i="13"/>
  <c r="C51" i="13"/>
  <c r="B51" i="13"/>
  <c r="E51" i="13"/>
  <c r="E33" i="13"/>
  <c r="E28" i="14" l="1"/>
  <c r="F65" i="14"/>
  <c r="C65" i="14"/>
  <c r="B65" i="14"/>
  <c r="E64" i="14"/>
  <c r="D63" i="14"/>
  <c r="D65" i="14" s="1"/>
  <c r="E62" i="14"/>
  <c r="E61" i="14"/>
  <c r="E60" i="14"/>
  <c r="E59" i="14"/>
  <c r="E58" i="14"/>
  <c r="E57" i="14"/>
  <c r="E56" i="14"/>
  <c r="E55" i="14"/>
  <c r="E54" i="14"/>
  <c r="E53" i="14"/>
  <c r="E52" i="14"/>
  <c r="E51" i="14"/>
  <c r="E49" i="14"/>
  <c r="E29" i="14"/>
  <c r="E32" i="14" s="1"/>
  <c r="E65" i="14" l="1"/>
  <c r="E63" i="14"/>
  <c r="E69" i="14"/>
  <c r="E70" i="14" s="1"/>
  <c r="E72" i="14" s="1"/>
  <c r="E35" i="14"/>
  <c r="E68" i="14" s="1"/>
  <c r="E31" i="13"/>
  <c r="E34" i="13" s="1"/>
  <c r="F67" i="13"/>
  <c r="C67" i="13"/>
  <c r="B67" i="13"/>
  <c r="E66" i="13"/>
  <c r="D65" i="13"/>
  <c r="D67" i="13" s="1"/>
  <c r="E64" i="13"/>
  <c r="E63" i="13"/>
  <c r="E62" i="13"/>
  <c r="E61" i="13"/>
  <c r="E60" i="13"/>
  <c r="E59" i="13"/>
  <c r="E58" i="13"/>
  <c r="E57" i="13"/>
  <c r="E56" i="13"/>
  <c r="E55" i="13"/>
  <c r="E54" i="13"/>
  <c r="E53" i="13"/>
  <c r="E37" i="13" l="1"/>
  <c r="E70" i="13" s="1"/>
  <c r="E71" i="13"/>
  <c r="E67" i="13"/>
  <c r="E65" i="13"/>
  <c r="B8" i="12"/>
  <c r="C6" i="12"/>
  <c r="C3" i="12"/>
  <c r="E28" i="11" l="1"/>
  <c r="F65" i="11"/>
  <c r="C65" i="11"/>
  <c r="B65" i="11"/>
  <c r="E64" i="11"/>
  <c r="D63" i="11"/>
  <c r="D65" i="11" s="1"/>
  <c r="E62" i="11"/>
  <c r="E61" i="11"/>
  <c r="E60" i="11"/>
  <c r="E59" i="11"/>
  <c r="E58" i="11"/>
  <c r="E57" i="11"/>
  <c r="E56" i="11"/>
  <c r="E55" i="11"/>
  <c r="E54" i="11"/>
  <c r="E53" i="11"/>
  <c r="E52" i="11"/>
  <c r="E51" i="11"/>
  <c r="E49" i="11"/>
  <c r="E29" i="11"/>
  <c r="E32" i="11" s="1"/>
  <c r="E35" i="11" l="1"/>
  <c r="E68" i="11" s="1"/>
  <c r="E69" i="11"/>
  <c r="E70" i="11" s="1"/>
  <c r="E72" i="11" s="1"/>
  <c r="E65" i="11"/>
  <c r="E63" i="11"/>
  <c r="E28" i="10"/>
  <c r="F65" i="10"/>
  <c r="C65" i="10"/>
  <c r="B65" i="10"/>
  <c r="E64" i="10"/>
  <c r="D63" i="10"/>
  <c r="D65" i="10" s="1"/>
  <c r="E62" i="10"/>
  <c r="E61" i="10"/>
  <c r="E60" i="10"/>
  <c r="E59" i="10"/>
  <c r="E58" i="10"/>
  <c r="E57" i="10"/>
  <c r="E56" i="10"/>
  <c r="E55" i="10"/>
  <c r="E54" i="10"/>
  <c r="E53" i="10"/>
  <c r="E52" i="10"/>
  <c r="E51" i="10"/>
  <c r="E49" i="10"/>
  <c r="E29" i="10"/>
  <c r="E32" i="10"/>
  <c r="E69" i="10" l="1"/>
  <c r="E70" i="10"/>
  <c r="E72" i="10" s="1"/>
  <c r="E35" i="10"/>
  <c r="E68" i="10" s="1"/>
  <c r="E65" i="10"/>
  <c r="E63" i="10"/>
  <c r="E28" i="9"/>
  <c r="F65" i="9"/>
  <c r="C65" i="9"/>
  <c r="B65" i="9"/>
  <c r="E64" i="9"/>
  <c r="D63" i="9"/>
  <c r="D65" i="9" s="1"/>
  <c r="E62" i="9"/>
  <c r="E61" i="9"/>
  <c r="E60" i="9"/>
  <c r="E59" i="9"/>
  <c r="E58" i="9"/>
  <c r="E57" i="9"/>
  <c r="E56" i="9"/>
  <c r="E55" i="9"/>
  <c r="E54" i="9"/>
  <c r="E53" i="9"/>
  <c r="E52" i="9"/>
  <c r="E51" i="9"/>
  <c r="E49" i="9"/>
  <c r="E29" i="9"/>
  <c r="E32" i="9"/>
  <c r="E69" i="9" l="1"/>
  <c r="E70" i="9"/>
  <c r="E72" i="9" s="1"/>
  <c r="E35" i="9"/>
  <c r="E68" i="9" s="1"/>
  <c r="E65" i="9"/>
  <c r="E63" i="9"/>
  <c r="E28" i="8"/>
  <c r="F65" i="8"/>
  <c r="C65" i="8"/>
  <c r="B65" i="8"/>
  <c r="E64" i="8"/>
  <c r="E63" i="8"/>
  <c r="D63" i="8"/>
  <c r="D65" i="8" s="1"/>
  <c r="E62" i="8"/>
  <c r="E61" i="8"/>
  <c r="E60" i="8"/>
  <c r="E59" i="8"/>
  <c r="E58" i="8"/>
  <c r="E57" i="8"/>
  <c r="E56" i="8"/>
  <c r="E55" i="8"/>
  <c r="E54" i="8"/>
  <c r="E53" i="8"/>
  <c r="E52" i="8"/>
  <c r="E51" i="8"/>
  <c r="E49" i="8"/>
  <c r="E29" i="8"/>
  <c r="E32" i="8"/>
  <c r="E69" i="8" l="1"/>
  <c r="E70" i="8" s="1"/>
  <c r="E72" i="8" s="1"/>
  <c r="E35" i="8"/>
  <c r="E68" i="8" s="1"/>
  <c r="E65" i="8"/>
  <c r="E28" i="7"/>
  <c r="F65" i="7"/>
  <c r="C65" i="7"/>
  <c r="B65" i="7"/>
  <c r="E64" i="7"/>
  <c r="D63" i="7"/>
  <c r="D65" i="7" s="1"/>
  <c r="E62" i="7"/>
  <c r="E61" i="7"/>
  <c r="E60" i="7"/>
  <c r="E59" i="7"/>
  <c r="E58" i="7"/>
  <c r="E57" i="7"/>
  <c r="E56" i="7"/>
  <c r="E55" i="7"/>
  <c r="E54" i="7"/>
  <c r="E53" i="7"/>
  <c r="E52" i="7"/>
  <c r="E51" i="7"/>
  <c r="E49" i="7"/>
  <c r="E29" i="7"/>
  <c r="E32" i="7"/>
  <c r="E35" i="7" l="1"/>
  <c r="E68" i="7" s="1"/>
  <c r="E69" i="7"/>
  <c r="E70" i="7" s="1"/>
  <c r="E72" i="7" s="1"/>
  <c r="E65" i="7"/>
  <c r="E63" i="7"/>
  <c r="E28" i="6"/>
  <c r="F65" i="6"/>
  <c r="C65" i="6"/>
  <c r="B65" i="6"/>
  <c r="E64" i="6"/>
  <c r="D63" i="6"/>
  <c r="D65" i="6" s="1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29" i="6"/>
  <c r="E32" i="6"/>
  <c r="E35" i="6" l="1"/>
  <c r="E68" i="6" s="1"/>
  <c r="E69" i="6"/>
  <c r="E70" i="6" s="1"/>
  <c r="E72" i="6" s="1"/>
  <c r="E65" i="6"/>
  <c r="E63" i="6"/>
  <c r="C49" i="5"/>
  <c r="E28" i="5"/>
  <c r="F65" i="5"/>
  <c r="C65" i="5"/>
  <c r="B65" i="5"/>
  <c r="E64" i="5"/>
  <c r="D63" i="5"/>
  <c r="D65" i="5" s="1"/>
  <c r="E69" i="5" s="1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29" i="5"/>
  <c r="E32" i="5"/>
  <c r="E63" i="5" l="1"/>
  <c r="E65" i="5"/>
  <c r="E70" i="5"/>
  <c r="E72" i="5" s="1"/>
  <c r="E35" i="5"/>
  <c r="E68" i="5" s="1"/>
  <c r="E28" i="4"/>
  <c r="F65" i="4"/>
  <c r="C65" i="4"/>
  <c r="B65" i="4"/>
  <c r="E64" i="4"/>
  <c r="D63" i="4"/>
  <c r="D65" i="4" s="1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29" i="4"/>
  <c r="E32" i="4" l="1"/>
  <c r="E63" i="4"/>
  <c r="E65" i="4"/>
  <c r="E69" i="4"/>
  <c r="E70" i="4" s="1"/>
  <c r="E72" i="4" s="1"/>
  <c r="E35" i="4"/>
  <c r="E68" i="4" s="1"/>
  <c r="E29" i="2"/>
  <c r="F65" i="2" l="1"/>
  <c r="C65" i="2"/>
  <c r="B65" i="2"/>
  <c r="E64" i="2"/>
  <c r="D63" i="2"/>
  <c r="D65" i="2" s="1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69" i="2" l="1"/>
  <c r="E65" i="2"/>
  <c r="E63" i="2"/>
  <c r="D66" i="1"/>
  <c r="E53" i="1" l="1"/>
  <c r="F52" i="3" l="1"/>
  <c r="B68" i="1"/>
  <c r="B68" i="3" l="1"/>
  <c r="C68" i="1" l="1"/>
  <c r="F68" i="3"/>
  <c r="D68" i="3"/>
  <c r="C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29" i="3"/>
  <c r="E32" i="3" s="1"/>
  <c r="E35" i="3" s="1"/>
  <c r="E72" i="3" s="1"/>
  <c r="E29" i="1"/>
  <c r="E32" i="1" s="1"/>
  <c r="F68" i="1"/>
  <c r="D68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35" i="1" l="1"/>
  <c r="E71" i="1" s="1"/>
  <c r="E52" i="1"/>
  <c r="E73" i="3"/>
  <c r="E68" i="3"/>
  <c r="E74" i="3"/>
  <c r="E76" i="3" s="1"/>
  <c r="E68" i="1"/>
  <c r="E72" i="1"/>
  <c r="E73" i="1" s="1"/>
  <c r="E75" i="1" s="1"/>
  <c r="E28" i="2" s="1"/>
  <c r="E32" i="2" s="1"/>
  <c r="E35" i="2" l="1"/>
  <c r="E68" i="2" s="1"/>
  <c r="E70" i="2"/>
  <c r="E72" i="2" s="1"/>
</calcChain>
</file>

<file path=xl/sharedStrings.xml><?xml version="1.0" encoding="utf-8"?>
<sst xmlns="http://schemas.openxmlformats.org/spreadsheetml/2006/main" count="822" uniqueCount="102">
  <si>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</si>
  <si>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</si>
  <si>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</si>
  <si>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</si>
  <si>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</si>
  <si>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</si>
  <si>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</si>
  <si>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</si>
  <si>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</si>
  <si>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</si>
  <si>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</si>
  <si>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</si>
  <si>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</si>
  <si>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</si>
  <si>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</si>
  <si>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</si>
  <si>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</si>
  <si>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</si>
  <si>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</si>
  <si>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</si>
  <si>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</si>
  <si>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</si>
  <si>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</si>
  <si>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</si>
  <si>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</si>
  <si>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</si>
  <si>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</si>
  <si>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</si>
  <si>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</si>
  <si>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</si>
  <si>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</si>
  <si>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</si>
  <si>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</si>
  <si>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</si>
  <si>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</si>
  <si>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</si>
  <si>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</si>
  <si>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</si>
  <si>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</si>
  <si>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</si>
  <si>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</si>
  <si>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</si>
  <si>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</si>
  <si>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</si>
  <si>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</si>
  <si>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</si>
  <si>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</si>
  <si>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</si>
  <si>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</si>
  <si>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</si>
  <si>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</si>
  <si>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</si>
  <si>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</si>
  <si>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</si>
  <si>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</si>
  <si>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FEVEREIRO/2018 bem como as despesas a pagar no exercício seguinte.</t>
    </r>
  </si>
  <si>
    <t>Termo de Colaboração/Fomento  nº 12/2018</t>
  </si>
  <si>
    <t>01/01/2018 a 31/12/2018</t>
  </si>
  <si>
    <t>MENSAL: FEVEREIRO</t>
  </si>
  <si>
    <t xml:space="preserve">MENSAL: JANEIRO 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</si>
  <si>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de Assistência de Saúde aos Usuários com Deficiência Intelectual associada ou não a outras Deficiência e/ou Transtorno Global do Desenvolvimento com ou sem Comorbidade Psiquiatra nas Regiões
EXERCÍCIO:2018
ORIGEM DOS RECURSOS (1):  MUNICIPAL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</si>
  <si>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</si>
  <si>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Responsáveis pela Organização da Sociedade Civil:         NERCY LUIZA DAL ROVERE SIMÕES DE SOUZA - PRESIDENTE</t>
  </si>
  <si>
    <t>Responsáveis pela Organização da Sociedade Civil:                 NERCY LUIZA DAL ROVERE SIMÕES DE SOUZA - PRESIDENTE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</si>
  <si>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de Assistência de Saúde aos Usuários com Deficiência Intelectual associada ou não a outras Deficiência e/ou Transtorno Global do Desenvolvimento com ou sem Comorbidade Psiquiatra nas Regiões
EXERCÍCIO: 2018
ORIGEM DOS RECURSOS (1):  MUNICIPAL</t>
  </si>
  <si>
    <t>MENSAL: MARÇO</t>
  </si>
  <si>
    <t>Vinhedo-SP 10 de Abril de 2018</t>
  </si>
  <si>
    <t>Responsáveis pela Organização da Sociedade Civil:          NERCY LUIZA DAL ROVERE SIMÕES DE SOUZA - PRESIDENTE</t>
  </si>
  <si>
    <t>01/2018*</t>
  </si>
  <si>
    <t>02/2018*</t>
  </si>
  <si>
    <t>03/2018*</t>
  </si>
  <si>
    <t>MENSAL: ABRIL</t>
  </si>
  <si>
    <t>04/2018*</t>
  </si>
  <si>
    <t>Vinhedo-SP 10 de Maio de 2018</t>
  </si>
  <si>
    <t>MENSAL: MAIO</t>
  </si>
  <si>
    <t>Vinhedo-SP 10 de Junho de 2018</t>
  </si>
  <si>
    <t>MENSAL: JUNHO</t>
  </si>
  <si>
    <t>Vinhedo-SP 10 de Julho de 2018</t>
  </si>
  <si>
    <t>MENSAL: JULHO</t>
  </si>
  <si>
    <t>Vinhedo-SP 10 de Agosto de 2018</t>
  </si>
  <si>
    <t>MENSAL: AGOSTO</t>
  </si>
  <si>
    <t>Vinhedo-SP 10 de Setembro de 2018</t>
  </si>
  <si>
    <t>MENSAL: SETEMBRO</t>
  </si>
  <si>
    <t>Vinhedo-SP 10 de Outubro de 2018</t>
  </si>
  <si>
    <t>MENSAL: OUTUBRO</t>
  </si>
  <si>
    <t>Vinhedo-SP 10 de Novembro de 2018</t>
  </si>
  <si>
    <t>FGTS</t>
  </si>
  <si>
    <t>IRRF</t>
  </si>
  <si>
    <t>INSS</t>
  </si>
  <si>
    <t>FOLHA PAGAMENTO</t>
  </si>
  <si>
    <t>UNIMED</t>
  </si>
  <si>
    <t>UNIODONTO</t>
  </si>
  <si>
    <t>TARIFA BANCARIA</t>
  </si>
  <si>
    <t xml:space="preserve">Total </t>
  </si>
  <si>
    <t>Vinhedo-SP 10 de Dezembro de 2018</t>
  </si>
  <si>
    <t>MENSAL: NOVEMBRO</t>
  </si>
  <si>
    <t>MENSAL: DEZEMBRO</t>
  </si>
  <si>
    <t>Vinhedo-SP 10 de Janeiro de 2019</t>
  </si>
  <si>
    <t>R$ O,OO</t>
  </si>
  <si>
    <t>Vinhedo-SP 10 de Fevereiro de 2019</t>
  </si>
  <si>
    <t>Responsáveis pela Organização da Sociedade Civil:                                        LUCIANA IENNE - PRESIDENTE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</si>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</sst>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D6DCE4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4" fontId="4" fillId="0" borderId="5" xfId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4" fontId="2" fillId="0" borderId="5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4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44" fontId="9" fillId="0" borderId="5" xfId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44" fontId="10" fillId="0" borderId="5" xfId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44" fontId="4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4" fontId="10" fillId="0" borderId="0" xfId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44" fontId="1" fillId="0" borderId="5" xfId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8" fontId="0" fillId="0" borderId="0" xfId="0" applyNumberFormat="1"/>
    <xf numFmtId="8" fontId="0" fillId="0" borderId="9" xfId="0" applyNumberFormat="1" applyBorder="1"/>
    <xf numFmtId="0" fontId="14" fillId="0" borderId="5" xfId="0" applyFont="1" applyBorder="1" applyAlignment="1">
      <alignment vertical="center" wrapText="1"/>
    </xf>
    <xf numFmtId="8" fontId="14" fillId="0" borderId="5" xfId="0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8" fontId="14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44" fontId="0" fillId="0" borderId="0" xfId="1" applyFont="1"/>
    <xf numFmtId="0" fontId="2" fillId="0" borderId="5" xfId="0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44" fontId="4" fillId="2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4" fontId="4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3" fillId="0" borderId="5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44" fontId="5" fillId="0" borderId="5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5" name="Conector reto 4"/>
        <xdr:cNvCxnSpPr/>
      </xdr:nvCxnSpPr>
      <xdr:spPr>
        <a:xfrm flipV="1">
          <a:off x="2924175" y="29375100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453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834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834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38101</xdr:rowOff>
    </xdr:from>
    <xdr:to>
      <xdr:col>5</xdr:col>
      <xdr:colOff>1019175</xdr:colOff>
      <xdr:row>46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80</xdr:row>
      <xdr:rowOff>0</xdr:rowOff>
    </xdr:from>
    <xdr:to>
      <xdr:col>5</xdr:col>
      <xdr:colOff>1104900</xdr:colOff>
      <xdr:row>80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834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1057275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294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</xdr:row>
      <xdr:rowOff>66675</xdr:rowOff>
    </xdr:from>
    <xdr:to>
      <xdr:col>5</xdr:col>
      <xdr:colOff>1095375</xdr:colOff>
      <xdr:row>47</xdr:row>
      <xdr:rowOff>161924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00"/>
          <a:ext cx="6629400" cy="1238249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82</xdr:row>
      <xdr:rowOff>0</xdr:rowOff>
    </xdr:from>
    <xdr:to>
      <xdr:col>5</xdr:col>
      <xdr:colOff>1104900</xdr:colOff>
      <xdr:row>82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7298650"/>
          <a:ext cx="35147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38</xdr:row>
      <xdr:rowOff>66676</xdr:rowOff>
    </xdr:from>
    <xdr:to>
      <xdr:col>5</xdr:col>
      <xdr:colOff>990600</xdr:colOff>
      <xdr:row>44</xdr:row>
      <xdr:rowOff>85726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91751"/>
          <a:ext cx="6400800" cy="1162050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9203650"/>
          <a:ext cx="35147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3176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64425"/>
          <a:ext cx="33432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3176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6442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453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453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453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1019175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38101</xdr:rowOff>
    </xdr:from>
    <xdr:to>
      <xdr:col>5</xdr:col>
      <xdr:colOff>1019175</xdr:colOff>
      <xdr:row>44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1"/>
          <a:ext cx="6400800" cy="1114424"/>
        </a:xfrm>
        <a:prstGeom prst="rect">
          <a:avLst/>
        </a:prstGeom>
      </xdr:spPr>
    </xdr:pic>
    <xdr:clientData/>
  </xdr:twoCellAnchor>
  <xdr:twoCellAnchor>
    <xdr:from>
      <xdr:col>2</xdr:col>
      <xdr:colOff>933450</xdr:colOff>
      <xdr:row>78</xdr:row>
      <xdr:rowOff>0</xdr:rowOff>
    </xdr:from>
    <xdr:to>
      <xdr:col>5</xdr:col>
      <xdr:colOff>1104900</xdr:colOff>
      <xdr:row>78</xdr:row>
      <xdr:rowOff>9525</xdr:rowOff>
    </xdr:to>
    <xdr:cxnSp macro="">
      <xdr:nvCxnSpPr>
        <xdr:cNvPr id="4" name="Conector reto 3"/>
        <xdr:cNvCxnSpPr/>
      </xdr:nvCxnSpPr>
      <xdr:spPr>
        <a:xfrm flipV="1">
          <a:off x="3162300" y="20145375"/>
          <a:ext cx="32766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3"/>
  <sheetViews>
    <sheetView topLeftCell="A64" workbookViewId="0">
      <selection activeCell="L58" sqref="L58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19.5" x14ac:dyDescent="0.3">
      <c r="A7" s="168" t="s">
        <v>59</v>
      </c>
      <c r="B7" s="168"/>
      <c r="C7" s="168"/>
      <c r="D7" s="168"/>
      <c r="E7" s="168"/>
      <c r="F7" s="168"/>
    </row>
    <row r="8" spans="1:7" ht="30" customHeight="1" x14ac:dyDescent="0.25">
      <c r="A8" s="171" t="s">
        <v>27</v>
      </c>
      <c r="B8" s="172"/>
      <c r="C8" s="172"/>
      <c r="D8" s="172"/>
      <c r="E8" s="172"/>
      <c r="F8" s="172"/>
    </row>
    <row r="9" spans="1:7" ht="159" customHeight="1" x14ac:dyDescent="0.25">
      <c r="A9" s="173" t="s">
        <v>60</v>
      </c>
      <c r="B9" s="174"/>
      <c r="C9" s="174"/>
      <c r="D9" s="174"/>
      <c r="E9" s="174"/>
      <c r="F9" s="174"/>
    </row>
    <row r="10" spans="1:7" ht="6" customHeight="1" x14ac:dyDescent="0.25">
      <c r="A10" s="175"/>
      <c r="B10" s="175"/>
      <c r="C10" s="175"/>
      <c r="D10" s="175"/>
      <c r="E10" s="175"/>
      <c r="F10" s="175"/>
    </row>
    <row r="11" spans="1:7" x14ac:dyDescent="0.25">
      <c r="A11" s="176" t="s">
        <v>28</v>
      </c>
      <c r="B11" s="176"/>
      <c r="C11" s="176"/>
      <c r="D11" s="29" t="s">
        <v>29</v>
      </c>
      <c r="E11" s="29" t="s">
        <v>30</v>
      </c>
      <c r="F11" s="29" t="s">
        <v>31</v>
      </c>
    </row>
    <row r="12" spans="1:7" ht="18.75" customHeight="1" x14ac:dyDescent="0.25">
      <c r="A12" s="170" t="s">
        <v>56</v>
      </c>
      <c r="B12" s="170"/>
      <c r="C12" s="170"/>
      <c r="D12" s="32" t="s">
        <v>68</v>
      </c>
      <c r="E12" s="14" t="s">
        <v>57</v>
      </c>
      <c r="F12" s="30">
        <v>631864.34</v>
      </c>
    </row>
    <row r="13" spans="1:7" x14ac:dyDescent="0.25">
      <c r="A13" s="170" t="s">
        <v>32</v>
      </c>
      <c r="B13" s="170"/>
      <c r="C13" s="170"/>
      <c r="D13" s="14"/>
      <c r="E13" s="14"/>
      <c r="F13" s="30"/>
    </row>
    <row r="14" spans="1:7" x14ac:dyDescent="0.25">
      <c r="A14" s="170" t="s">
        <v>32</v>
      </c>
      <c r="B14" s="170"/>
      <c r="C14" s="170"/>
      <c r="D14" s="14"/>
      <c r="E14" s="14"/>
      <c r="F14" s="30"/>
    </row>
    <row r="15" spans="1:7" ht="15" customHeight="1" x14ac:dyDescent="0.25">
      <c r="A15" s="177"/>
      <c r="B15" s="178"/>
      <c r="C15" s="178"/>
      <c r="D15" s="178"/>
      <c r="E15" s="178"/>
      <c r="F15" s="178"/>
      <c r="G15" s="5"/>
    </row>
    <row r="16" spans="1:7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29" t="s">
        <v>34</v>
      </c>
      <c r="B17" s="29" t="s">
        <v>35</v>
      </c>
      <c r="C17" s="29" t="s">
        <v>36</v>
      </c>
      <c r="D17" s="29" t="s">
        <v>37</v>
      </c>
      <c r="E17" s="176" t="s">
        <v>38</v>
      </c>
      <c r="F17" s="176"/>
    </row>
    <row r="18" spans="1:6" x14ac:dyDescent="0.25">
      <c r="A18" s="13">
        <v>43120</v>
      </c>
      <c r="B18" s="22">
        <v>52655.360000000001</v>
      </c>
      <c r="C18" s="13"/>
      <c r="D18" s="12"/>
      <c r="E18" s="166">
        <v>0</v>
      </c>
      <c r="F18" s="166"/>
    </row>
    <row r="19" spans="1:6" x14ac:dyDescent="0.25">
      <c r="A19" s="28"/>
      <c r="B19" s="12"/>
      <c r="C19" s="13"/>
      <c r="D19" s="12"/>
      <c r="E19" s="166"/>
      <c r="F19" s="166"/>
    </row>
    <row r="20" spans="1:6" x14ac:dyDescent="0.25">
      <c r="A20" s="28"/>
      <c r="B20" s="12"/>
      <c r="C20" s="28"/>
      <c r="D20" s="12"/>
      <c r="E20" s="166"/>
      <c r="F20" s="166"/>
    </row>
    <row r="21" spans="1:6" x14ac:dyDescent="0.25">
      <c r="A21" s="28"/>
      <c r="B21" s="12"/>
      <c r="C21" s="28"/>
      <c r="D21" s="12"/>
      <c r="E21" s="166"/>
      <c r="F21" s="166"/>
    </row>
    <row r="22" spans="1:6" x14ac:dyDescent="0.25">
      <c r="A22" s="28"/>
      <c r="B22" s="12"/>
      <c r="C22" s="28"/>
      <c r="D22" s="12"/>
      <c r="E22" s="166"/>
      <c r="F22" s="166"/>
    </row>
    <row r="23" spans="1:6" x14ac:dyDescent="0.25">
      <c r="A23" s="28"/>
      <c r="B23" s="12"/>
      <c r="C23" s="28"/>
      <c r="D23" s="12"/>
      <c r="E23" s="166"/>
      <c r="F23" s="166"/>
    </row>
    <row r="24" spans="1:6" x14ac:dyDescent="0.25">
      <c r="A24" s="28"/>
      <c r="B24" s="12"/>
      <c r="C24" s="28"/>
      <c r="D24" s="12"/>
      <c r="E24" s="166"/>
      <c r="F24" s="166"/>
    </row>
    <row r="25" spans="1:6" x14ac:dyDescent="0.25">
      <c r="A25" s="14"/>
      <c r="B25" s="15"/>
      <c r="C25" s="15"/>
      <c r="D25" s="14"/>
      <c r="E25" s="166"/>
      <c r="F25" s="166"/>
    </row>
    <row r="26" spans="1:6" x14ac:dyDescent="0.25">
      <c r="A26" s="14"/>
      <c r="B26" s="15"/>
      <c r="C26" s="15"/>
      <c r="D26" s="15"/>
      <c r="E26" s="166"/>
      <c r="F26" s="166"/>
    </row>
    <row r="27" spans="1:6" x14ac:dyDescent="0.25">
      <c r="A27" s="14"/>
      <c r="B27" s="15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/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0</v>
      </c>
      <c r="F29" s="166"/>
    </row>
    <row r="30" spans="1:6" x14ac:dyDescent="0.25">
      <c r="A30" s="161" t="s">
        <v>41</v>
      </c>
      <c r="B30" s="161"/>
      <c r="C30" s="161"/>
      <c r="D30" s="15"/>
      <c r="E30" s="166"/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0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/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0</v>
      </c>
      <c r="F35" s="162"/>
    </row>
    <row r="36" spans="1:6" x14ac:dyDescent="0.25">
      <c r="A36" s="44"/>
      <c r="B36" s="44"/>
      <c r="C36" s="44"/>
      <c r="D36" s="45"/>
      <c r="E36" s="46"/>
      <c r="F36" s="46"/>
    </row>
    <row r="37" spans="1:6" ht="54" customHeight="1" x14ac:dyDescent="0.25">
      <c r="A37" s="163" t="s">
        <v>61</v>
      </c>
      <c r="B37" s="164"/>
      <c r="C37" s="164"/>
      <c r="D37" s="164"/>
      <c r="E37" s="164"/>
      <c r="F37" s="164"/>
    </row>
    <row r="38" spans="1:6" ht="15" customHeight="1" x14ac:dyDescent="0.25">
      <c r="A38" s="163"/>
      <c r="B38" s="163"/>
      <c r="C38" s="163"/>
      <c r="D38" s="163"/>
      <c r="E38" s="163"/>
      <c r="F38" s="163"/>
    </row>
    <row r="39" spans="1:6" ht="15" customHeight="1" x14ac:dyDescent="0.25">
      <c r="A39" s="2"/>
      <c r="B39" s="2"/>
      <c r="C39" s="2"/>
      <c r="D39" s="2"/>
      <c r="E39" s="2"/>
      <c r="F39" s="2"/>
    </row>
    <row r="40" spans="1:6" ht="15" customHeight="1" x14ac:dyDescent="0.25">
      <c r="A40" s="165"/>
      <c r="B40" s="165"/>
      <c r="C40" s="165"/>
      <c r="D40" s="165"/>
      <c r="E40" s="165"/>
      <c r="F40" s="165"/>
    </row>
    <row r="41" spans="1:6" ht="15" customHeight="1" x14ac:dyDescent="0.25">
      <c r="A41" s="2"/>
      <c r="B41" s="2"/>
      <c r="C41" s="2"/>
      <c r="D41" s="2"/>
      <c r="E41" s="2"/>
      <c r="F41" s="2"/>
    </row>
    <row r="42" spans="1:6" ht="15" customHeight="1" x14ac:dyDescent="0.25">
      <c r="A42" s="2"/>
      <c r="B42" s="2"/>
      <c r="C42" s="2"/>
      <c r="D42" s="2"/>
      <c r="E42" s="2"/>
      <c r="F42" s="2"/>
    </row>
    <row r="43" spans="1:6" ht="15" customHeight="1" x14ac:dyDescent="0.25">
      <c r="A43" s="2"/>
      <c r="B43" s="2"/>
      <c r="C43" s="2"/>
      <c r="D43" s="2"/>
      <c r="E43" s="2"/>
      <c r="F43" s="2"/>
    </row>
    <row r="44" spans="1:6" ht="15" customHeight="1" x14ac:dyDescent="0.25">
      <c r="A44" s="2"/>
      <c r="B44" s="2"/>
      <c r="C44" s="2"/>
      <c r="D44" s="2"/>
      <c r="E44" s="2"/>
      <c r="F44" s="2"/>
    </row>
    <row r="45" spans="1:6" ht="15" customHeight="1" x14ac:dyDescent="0.25">
      <c r="A45" s="2"/>
      <c r="B45" s="2"/>
      <c r="C45" s="2"/>
      <c r="D45" s="2"/>
      <c r="E45" s="2"/>
      <c r="F45" s="2"/>
    </row>
    <row r="46" spans="1:6" ht="15" customHeight="1" x14ac:dyDescent="0.25">
      <c r="A46" s="2"/>
      <c r="B46" s="2"/>
      <c r="C46" s="2"/>
      <c r="D46" s="2"/>
      <c r="E46" s="2"/>
      <c r="F46" s="2"/>
    </row>
    <row r="47" spans="1:6" ht="15" customHeight="1" x14ac:dyDescent="0.25">
      <c r="A47" s="2"/>
      <c r="B47" s="2"/>
      <c r="C47" s="2"/>
      <c r="D47" s="2"/>
      <c r="E47" s="2"/>
      <c r="F47" s="2"/>
    </row>
    <row r="48" spans="1:6" ht="3.75" customHeight="1" x14ac:dyDescent="0.25">
      <c r="A48" s="2"/>
      <c r="B48" s="2"/>
      <c r="C48" s="2"/>
      <c r="D48" s="2"/>
      <c r="E48" s="2"/>
      <c r="F48" s="2"/>
    </row>
    <row r="49" spans="1:6" ht="72.75" customHeight="1" x14ac:dyDescent="0.25">
      <c r="A49" s="158" t="s">
        <v>0</v>
      </c>
      <c r="B49" s="158" t="s">
        <v>1</v>
      </c>
      <c r="C49" s="37" t="s">
        <v>2</v>
      </c>
      <c r="D49" s="37" t="s">
        <v>4</v>
      </c>
      <c r="E49" s="37" t="s">
        <v>6</v>
      </c>
      <c r="F49" s="158" t="s">
        <v>8</v>
      </c>
    </row>
    <row r="50" spans="1:6" x14ac:dyDescent="0.25">
      <c r="A50" s="158"/>
      <c r="B50" s="158"/>
      <c r="C50" s="38" t="s">
        <v>3</v>
      </c>
      <c r="D50" s="38" t="s">
        <v>5</v>
      </c>
      <c r="E50" s="38" t="s">
        <v>7</v>
      </c>
      <c r="F50" s="158"/>
    </row>
    <row r="51" spans="1:6" x14ac:dyDescent="0.25">
      <c r="A51" s="33"/>
      <c r="B51" s="158" t="s">
        <v>53</v>
      </c>
      <c r="C51" s="158"/>
      <c r="D51" s="158"/>
      <c r="E51" s="158"/>
      <c r="F51" s="158"/>
    </row>
    <row r="52" spans="1:6" ht="20.25" customHeight="1" x14ac:dyDescent="0.25">
      <c r="A52" s="20" t="s">
        <v>9</v>
      </c>
      <c r="B52" s="34">
        <v>42948.639999999999</v>
      </c>
      <c r="C52" s="35">
        <v>0</v>
      </c>
      <c r="D52" s="35">
        <v>0</v>
      </c>
      <c r="E52" s="35">
        <f>C52+D52</f>
        <v>0</v>
      </c>
      <c r="F52" s="36">
        <f>B52</f>
        <v>42948.639999999999</v>
      </c>
    </row>
    <row r="53" spans="1:6" ht="19.5" customHeight="1" x14ac:dyDescent="0.25">
      <c r="A53" s="20" t="s">
        <v>10</v>
      </c>
      <c r="B53" s="35">
        <v>0</v>
      </c>
      <c r="C53" s="35">
        <v>0</v>
      </c>
      <c r="D53" s="35">
        <v>0</v>
      </c>
      <c r="E53" s="35">
        <f t="shared" ref="E53:E68" si="0">C53+D53</f>
        <v>0</v>
      </c>
      <c r="F53" s="35">
        <v>0</v>
      </c>
    </row>
    <row r="54" spans="1:6" x14ac:dyDescent="0.25">
      <c r="A54" s="20" t="s">
        <v>11</v>
      </c>
      <c r="B54" s="35">
        <v>0</v>
      </c>
      <c r="C54" s="35">
        <v>0</v>
      </c>
      <c r="D54" s="35">
        <v>0</v>
      </c>
      <c r="E54" s="35">
        <f t="shared" si="0"/>
        <v>0</v>
      </c>
      <c r="F54" s="35">
        <v>0</v>
      </c>
    </row>
    <row r="55" spans="1:6" ht="22.5" customHeight="1" x14ac:dyDescent="0.25">
      <c r="A55" s="20" t="s">
        <v>12</v>
      </c>
      <c r="B55" s="35">
        <v>0</v>
      </c>
      <c r="C55" s="35">
        <v>0</v>
      </c>
      <c r="D55" s="35">
        <v>0</v>
      </c>
      <c r="E55" s="35">
        <f t="shared" si="0"/>
        <v>0</v>
      </c>
      <c r="F55" s="35">
        <v>0</v>
      </c>
    </row>
    <row r="56" spans="1:6" x14ac:dyDescent="0.25">
      <c r="A56" s="20" t="s">
        <v>13</v>
      </c>
      <c r="B56" s="35">
        <v>0</v>
      </c>
      <c r="C56" s="35">
        <v>0</v>
      </c>
      <c r="D56" s="35">
        <v>0</v>
      </c>
      <c r="E56" s="35">
        <f t="shared" si="0"/>
        <v>0</v>
      </c>
      <c r="F56" s="35">
        <v>0</v>
      </c>
    </row>
    <row r="57" spans="1:6" ht="22.5" x14ac:dyDescent="0.25">
      <c r="A57" s="20" t="s">
        <v>14</v>
      </c>
      <c r="B57" s="35">
        <v>0</v>
      </c>
      <c r="C57" s="35">
        <v>0</v>
      </c>
      <c r="D57" s="35">
        <v>0</v>
      </c>
      <c r="E57" s="35">
        <f t="shared" si="0"/>
        <v>0</v>
      </c>
      <c r="F57" s="35">
        <v>0</v>
      </c>
    </row>
    <row r="58" spans="1:6" x14ac:dyDescent="0.25">
      <c r="A58" s="20" t="s">
        <v>15</v>
      </c>
      <c r="B58" s="35">
        <v>0</v>
      </c>
      <c r="C58" s="35">
        <v>0</v>
      </c>
      <c r="D58" s="35">
        <v>0</v>
      </c>
      <c r="E58" s="35">
        <f t="shared" si="0"/>
        <v>0</v>
      </c>
      <c r="F58" s="35">
        <v>0</v>
      </c>
    </row>
    <row r="59" spans="1:6" ht="21" customHeight="1" x14ac:dyDescent="0.25">
      <c r="A59" s="20" t="s">
        <v>16</v>
      </c>
      <c r="B59" s="35">
        <v>0</v>
      </c>
      <c r="C59" s="35">
        <v>0</v>
      </c>
      <c r="D59" s="35">
        <v>0</v>
      </c>
      <c r="E59" s="35">
        <f t="shared" si="0"/>
        <v>0</v>
      </c>
      <c r="F59" s="35">
        <v>0</v>
      </c>
    </row>
    <row r="60" spans="1:6" ht="13.5" customHeight="1" x14ac:dyDescent="0.25">
      <c r="A60" s="20" t="s">
        <v>17</v>
      </c>
      <c r="B60" s="35">
        <v>0</v>
      </c>
      <c r="C60" s="35">
        <v>0</v>
      </c>
      <c r="D60" s="35">
        <v>0</v>
      </c>
      <c r="E60" s="35">
        <f t="shared" si="0"/>
        <v>0</v>
      </c>
      <c r="F60" s="35">
        <v>0</v>
      </c>
    </row>
    <row r="61" spans="1:6" x14ac:dyDescent="0.25">
      <c r="A61" s="20" t="s">
        <v>18</v>
      </c>
      <c r="B61" s="35">
        <v>0</v>
      </c>
      <c r="C61" s="35">
        <v>0</v>
      </c>
      <c r="D61" s="35">
        <v>0</v>
      </c>
      <c r="E61" s="35">
        <f t="shared" si="0"/>
        <v>0</v>
      </c>
      <c r="F61" s="35">
        <v>0</v>
      </c>
    </row>
    <row r="62" spans="1:6" x14ac:dyDescent="0.25">
      <c r="A62" s="20" t="s">
        <v>19</v>
      </c>
      <c r="B62" s="35">
        <v>0</v>
      </c>
      <c r="C62" s="35">
        <v>0</v>
      </c>
      <c r="D62" s="35">
        <v>0</v>
      </c>
      <c r="E62" s="35">
        <f t="shared" si="0"/>
        <v>0</v>
      </c>
      <c r="F62" s="35">
        <v>0</v>
      </c>
    </row>
    <row r="63" spans="1:6" x14ac:dyDescent="0.25">
      <c r="A63" s="20" t="s">
        <v>20</v>
      </c>
      <c r="B63" s="35">
        <v>0</v>
      </c>
      <c r="C63" s="35">
        <v>0</v>
      </c>
      <c r="D63" s="35">
        <v>0</v>
      </c>
      <c r="E63" s="35">
        <f t="shared" si="0"/>
        <v>0</v>
      </c>
      <c r="F63" s="35">
        <v>0</v>
      </c>
    </row>
    <row r="64" spans="1:6" ht="22.5" x14ac:dyDescent="0.25">
      <c r="A64" s="20" t="s">
        <v>21</v>
      </c>
      <c r="B64" s="35">
        <v>0</v>
      </c>
      <c r="C64" s="35">
        <v>0</v>
      </c>
      <c r="D64" s="35">
        <v>0</v>
      </c>
      <c r="E64" s="35">
        <f t="shared" si="0"/>
        <v>0</v>
      </c>
      <c r="F64" s="35">
        <v>0</v>
      </c>
    </row>
    <row r="65" spans="1:9" x14ac:dyDescent="0.25">
      <c r="A65" s="20" t="s">
        <v>22</v>
      </c>
      <c r="B65" s="35">
        <v>0</v>
      </c>
      <c r="C65" s="35">
        <v>0</v>
      </c>
      <c r="D65" s="35">
        <v>0</v>
      </c>
      <c r="E65" s="35">
        <f t="shared" si="0"/>
        <v>0</v>
      </c>
      <c r="F65" s="35">
        <v>0</v>
      </c>
    </row>
    <row r="66" spans="1:9" ht="22.5" x14ac:dyDescent="0.25">
      <c r="A66" s="20" t="s">
        <v>23</v>
      </c>
      <c r="B66" s="36">
        <v>68.88</v>
      </c>
      <c r="C66" s="35">
        <v>0</v>
      </c>
      <c r="D66" s="35">
        <v>0</v>
      </c>
      <c r="E66" s="35">
        <f t="shared" si="0"/>
        <v>0</v>
      </c>
      <c r="F66" s="36">
        <v>68.88</v>
      </c>
    </row>
    <row r="67" spans="1:9" x14ac:dyDescent="0.25">
      <c r="A67" s="20" t="s">
        <v>24</v>
      </c>
      <c r="B67" s="35">
        <v>0</v>
      </c>
      <c r="C67" s="35">
        <v>0</v>
      </c>
      <c r="D67" s="35">
        <v>0</v>
      </c>
      <c r="E67" s="35">
        <f t="shared" si="0"/>
        <v>0</v>
      </c>
      <c r="F67" s="35">
        <v>0</v>
      </c>
    </row>
    <row r="68" spans="1:9" x14ac:dyDescent="0.25">
      <c r="A68" s="21" t="s">
        <v>25</v>
      </c>
      <c r="B68" s="39">
        <f>SUM(B52:B67)</f>
        <v>43017.52</v>
      </c>
      <c r="C68" s="40">
        <f>SUM(C52:C67)</f>
        <v>0</v>
      </c>
      <c r="D68" s="40">
        <f>SUM(D52:D67)</f>
        <v>0</v>
      </c>
      <c r="E68" s="40">
        <f t="shared" si="0"/>
        <v>0</v>
      </c>
      <c r="F68" s="41">
        <f>SUM(F52:F67)</f>
        <v>43017.52</v>
      </c>
    </row>
    <row r="69" spans="1:9" ht="1.5" customHeight="1" x14ac:dyDescent="0.25">
      <c r="A69" s="47"/>
      <c r="B69" s="48"/>
      <c r="C69" s="49"/>
      <c r="D69" s="49"/>
      <c r="E69" s="49"/>
      <c r="F69" s="50"/>
    </row>
    <row r="70" spans="1:9" ht="113.25" customHeight="1" x14ac:dyDescent="0.25">
      <c r="A70" s="155" t="s">
        <v>26</v>
      </c>
      <c r="B70" s="156"/>
      <c r="C70" s="156"/>
      <c r="D70" s="156"/>
      <c r="E70" s="156"/>
      <c r="F70" s="156"/>
      <c r="I70" s="3"/>
    </row>
    <row r="71" spans="1:9" x14ac:dyDescent="0.25">
      <c r="A71" s="157" t="s">
        <v>46</v>
      </c>
      <c r="B71" s="157"/>
      <c r="C71" s="157"/>
      <c r="D71" s="157"/>
      <c r="E71" s="157"/>
      <c r="F71" s="157"/>
    </row>
    <row r="72" spans="1:9" x14ac:dyDescent="0.25">
      <c r="A72" s="153" t="s">
        <v>47</v>
      </c>
      <c r="B72" s="153"/>
      <c r="C72" s="153"/>
      <c r="D72" s="153"/>
      <c r="E72" s="154">
        <f>E35</f>
        <v>0</v>
      </c>
      <c r="F72" s="154"/>
    </row>
    <row r="73" spans="1:9" x14ac:dyDescent="0.25">
      <c r="A73" s="153" t="s">
        <v>48</v>
      </c>
      <c r="B73" s="153"/>
      <c r="C73" s="153"/>
      <c r="D73" s="153"/>
      <c r="E73" s="154">
        <f>C68+D68</f>
        <v>0</v>
      </c>
      <c r="F73" s="154"/>
    </row>
    <row r="74" spans="1:9" x14ac:dyDescent="0.25">
      <c r="A74" s="153" t="s">
        <v>49</v>
      </c>
      <c r="B74" s="153"/>
      <c r="C74" s="153"/>
      <c r="D74" s="153"/>
      <c r="E74" s="154">
        <f>E32-(E73-E34)</f>
        <v>0</v>
      </c>
      <c r="F74" s="154"/>
    </row>
    <row r="75" spans="1:9" x14ac:dyDescent="0.25">
      <c r="A75" s="153" t="s">
        <v>50</v>
      </c>
      <c r="B75" s="153"/>
      <c r="C75" s="153"/>
      <c r="D75" s="153"/>
      <c r="E75" s="154">
        <v>0</v>
      </c>
      <c r="F75" s="154"/>
    </row>
    <row r="76" spans="1:9" x14ac:dyDescent="0.25">
      <c r="A76" s="153" t="s">
        <v>51</v>
      </c>
      <c r="B76" s="153"/>
      <c r="C76" s="153"/>
      <c r="D76" s="153"/>
      <c r="E76" s="154">
        <f>E74-E75</f>
        <v>0</v>
      </c>
      <c r="F76" s="154"/>
    </row>
    <row r="77" spans="1:9" ht="15" customHeight="1" x14ac:dyDescent="0.25">
      <c r="A77" s="167" t="s">
        <v>52</v>
      </c>
      <c r="B77" s="167"/>
      <c r="C77" s="167"/>
      <c r="D77" s="167"/>
      <c r="E77" s="167"/>
      <c r="F77" s="167"/>
    </row>
    <row r="78" spans="1:9" ht="22.5" customHeight="1" x14ac:dyDescent="0.25">
      <c r="A78" s="163"/>
      <c r="B78" s="163"/>
      <c r="C78" s="163"/>
      <c r="D78" s="163"/>
      <c r="E78" s="163"/>
      <c r="F78" s="163"/>
    </row>
    <row r="79" spans="1:9" x14ac:dyDescent="0.25">
      <c r="A79" s="43" t="s">
        <v>54</v>
      </c>
      <c r="B79" s="42"/>
      <c r="C79" s="42"/>
      <c r="D79" s="42"/>
      <c r="E79" s="42"/>
      <c r="F79" s="42"/>
    </row>
    <row r="80" spans="1:9" x14ac:dyDescent="0.25">
      <c r="A80" s="43"/>
      <c r="B80" s="42"/>
      <c r="C80" s="42"/>
      <c r="D80" s="42"/>
      <c r="E80" s="42"/>
      <c r="F80" s="42"/>
    </row>
    <row r="81" spans="1:6" x14ac:dyDescent="0.25">
      <c r="A81" s="169" t="s">
        <v>62</v>
      </c>
      <c r="B81" s="169"/>
      <c r="C81" s="169"/>
      <c r="D81" s="169"/>
      <c r="E81" s="169"/>
      <c r="F81" s="169"/>
    </row>
    <row r="83" spans="1:6" x14ac:dyDescent="0.25">
      <c r="A83" s="52"/>
      <c r="B83" s="52"/>
      <c r="C83" s="52"/>
      <c r="D83" s="52"/>
      <c r="E83" s="52"/>
      <c r="F83" s="52"/>
    </row>
    <row r="84" spans="1:6" x14ac:dyDescent="0.25">
      <c r="A84" s="4"/>
      <c r="B84" s="4"/>
      <c r="C84" s="4"/>
      <c r="D84" s="4"/>
      <c r="E84" s="4"/>
      <c r="F84" s="4"/>
    </row>
    <row r="90" spans="1:6" ht="28.5" customHeight="1" x14ac:dyDescent="0.25"/>
    <row r="93" spans="1:6" ht="29.25" customHeight="1" x14ac:dyDescent="0.25"/>
  </sheetData>
  <mergeCells count="58">
    <mergeCell ref="A77:F78"/>
    <mergeCell ref="A7:F7"/>
    <mergeCell ref="A81:F81"/>
    <mergeCell ref="A13:C13"/>
    <mergeCell ref="A8:F8"/>
    <mergeCell ref="A9:F9"/>
    <mergeCell ref="A10:F10"/>
    <mergeCell ref="A11:C11"/>
    <mergeCell ref="A12:C12"/>
    <mergeCell ref="E25:F25"/>
    <mergeCell ref="A14:C14"/>
    <mergeCell ref="A15:F15"/>
    <mergeCell ref="A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B51:F51"/>
    <mergeCell ref="A33:C33"/>
    <mergeCell ref="E33:F33"/>
    <mergeCell ref="A34:C34"/>
    <mergeCell ref="E34:F34"/>
    <mergeCell ref="A35:C35"/>
    <mergeCell ref="E35:F35"/>
    <mergeCell ref="A37:F37"/>
    <mergeCell ref="A38:F38"/>
    <mergeCell ref="A49:A50"/>
    <mergeCell ref="B49:B50"/>
    <mergeCell ref="F49:F50"/>
    <mergeCell ref="A40:F40"/>
    <mergeCell ref="A70:F70"/>
    <mergeCell ref="A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1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84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120" t="s">
        <v>29</v>
      </c>
      <c r="E11" s="120" t="s">
        <v>30</v>
      </c>
      <c r="F11" s="120" t="s">
        <v>31</v>
      </c>
    </row>
    <row r="12" spans="1:6" ht="15.75" thickBot="1" x14ac:dyDescent="0.3">
      <c r="A12" s="179" t="s">
        <v>56</v>
      </c>
      <c r="B12" s="180"/>
      <c r="C12" s="181"/>
      <c r="D12" s="26">
        <v>43374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116"/>
      <c r="E13" s="116"/>
      <c r="F13" s="10"/>
    </row>
    <row r="14" spans="1:6" x14ac:dyDescent="0.25">
      <c r="A14" s="170" t="s">
        <v>32</v>
      </c>
      <c r="B14" s="170"/>
      <c r="C14" s="170"/>
      <c r="D14" s="116"/>
      <c r="E14" s="116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120" t="s">
        <v>34</v>
      </c>
      <c r="B17" s="120" t="s">
        <v>35</v>
      </c>
      <c r="C17" s="120" t="s">
        <v>36</v>
      </c>
      <c r="D17" s="120" t="s">
        <v>37</v>
      </c>
      <c r="E17" s="176" t="s">
        <v>38</v>
      </c>
      <c r="F17" s="176"/>
    </row>
    <row r="18" spans="1:6" x14ac:dyDescent="0.25">
      <c r="A18" s="13">
        <v>43393</v>
      </c>
      <c r="B18" s="64">
        <v>52655.360000000001</v>
      </c>
      <c r="C18" s="13">
        <v>43395</v>
      </c>
      <c r="D18" s="114">
        <v>238094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114"/>
      <c r="B21" s="22"/>
      <c r="C21" s="114"/>
      <c r="D21" s="12"/>
      <c r="E21" s="166"/>
      <c r="F21" s="166"/>
    </row>
    <row r="22" spans="1:6" x14ac:dyDescent="0.25">
      <c r="A22" s="114"/>
      <c r="B22" s="22"/>
      <c r="C22" s="114"/>
      <c r="D22" s="12"/>
      <c r="E22" s="166"/>
      <c r="F22" s="166"/>
    </row>
    <row r="23" spans="1:6" x14ac:dyDescent="0.25">
      <c r="A23" s="114"/>
      <c r="B23" s="22"/>
      <c r="C23" s="114"/>
      <c r="D23" s="12"/>
      <c r="E23" s="166"/>
      <c r="F23" s="166"/>
    </row>
    <row r="24" spans="1:6" x14ac:dyDescent="0.25">
      <c r="A24" s="114"/>
      <c r="B24" s="22"/>
      <c r="C24" s="114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Setembro!E72</f>
        <v>49680.450000000012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122.85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102458.66000000002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6046.58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108505.24000000002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119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121"/>
      <c r="B39" s="121"/>
      <c r="C39" s="121"/>
      <c r="D39" s="121"/>
      <c r="E39" s="121"/>
      <c r="F39" s="121"/>
    </row>
    <row r="40" spans="1:6" x14ac:dyDescent="0.25">
      <c r="A40" s="121"/>
      <c r="B40" s="121"/>
      <c r="C40" s="121"/>
      <c r="D40" s="121"/>
      <c r="E40" s="121"/>
      <c r="F40" s="121"/>
    </row>
    <row r="41" spans="1:6" x14ac:dyDescent="0.25">
      <c r="A41" s="117"/>
      <c r="B41" s="118"/>
      <c r="C41" s="118"/>
      <c r="D41" s="118"/>
      <c r="E41" s="118"/>
      <c r="F41" s="118"/>
    </row>
    <row r="42" spans="1:6" x14ac:dyDescent="0.25">
      <c r="A42" s="117"/>
      <c r="B42" s="118"/>
      <c r="C42" s="118"/>
      <c r="D42" s="118"/>
      <c r="E42" s="118"/>
      <c r="F42" s="118"/>
    </row>
    <row r="43" spans="1:6" x14ac:dyDescent="0.25">
      <c r="A43" s="117"/>
      <c r="B43" s="118"/>
      <c r="C43" s="118"/>
      <c r="D43" s="118"/>
      <c r="E43" s="118"/>
      <c r="F43" s="118"/>
    </row>
    <row r="44" spans="1:6" x14ac:dyDescent="0.25">
      <c r="A44" s="117"/>
      <c r="B44" s="118"/>
      <c r="C44" s="118"/>
      <c r="D44" s="118"/>
      <c r="E44" s="118"/>
      <c r="F44" s="118"/>
    </row>
    <row r="45" spans="1:6" x14ac:dyDescent="0.25">
      <c r="A45" s="117"/>
      <c r="B45" s="118"/>
      <c r="C45" s="118"/>
      <c r="D45" s="118"/>
      <c r="E45" s="118"/>
      <c r="F45" s="118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115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65571.350000000006</v>
      </c>
      <c r="C49" s="22">
        <v>12670.27</v>
      </c>
      <c r="D49" s="22">
        <v>52268.86</v>
      </c>
      <c r="E49" s="22">
        <f>C49+D49</f>
        <v>64939.130000000005</v>
      </c>
      <c r="F49" s="22">
        <v>13302.49</v>
      </c>
    </row>
    <row r="50" spans="1:6" ht="22.5" x14ac:dyDescent="0.25">
      <c r="A50" s="20" t="s">
        <v>10</v>
      </c>
      <c r="B50" s="22"/>
      <c r="C50" s="12">
        <v>0</v>
      </c>
      <c r="D50" s="22"/>
      <c r="E50" s="22"/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ref="E51:E65" si="0">C51+D51</f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227.66</v>
      </c>
      <c r="C63" s="22">
        <v>0</v>
      </c>
      <c r="D63" s="22">
        <f>B63</f>
        <v>227.66</v>
      </c>
      <c r="E63" s="22">
        <f t="shared" si="0"/>
        <v>227.66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65799.010000000009</v>
      </c>
      <c r="C65" s="54">
        <f>SUM(C49:C64)</f>
        <v>12670.27</v>
      </c>
      <c r="D65" s="54">
        <f>SUM(D49:D64)</f>
        <v>52496.520000000004</v>
      </c>
      <c r="E65" s="54">
        <f t="shared" si="0"/>
        <v>65166.790000000008</v>
      </c>
      <c r="F65" s="54">
        <f>SUM(F49:F64)</f>
        <v>13302.49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108505.24000000002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65166.790000000008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43338.450000000012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43338.450000000012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30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117"/>
      <c r="B75" s="117"/>
      <c r="C75" s="117"/>
      <c r="D75" s="117"/>
      <c r="E75" s="117"/>
      <c r="F75" s="117"/>
    </row>
    <row r="76" spans="1:6" x14ac:dyDescent="0.25">
      <c r="A76" s="43" t="s">
        <v>85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9:F79"/>
    <mergeCell ref="A70:D70"/>
    <mergeCell ref="E70:F70"/>
    <mergeCell ref="A71:D71"/>
    <mergeCell ref="E71:F71"/>
    <mergeCell ref="A72:D72"/>
    <mergeCell ref="E72:F72"/>
  </mergeCells>
  <pageMargins left="0.31496062992125984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5" workbookViewId="0">
      <selection activeCell="H84" sqref="H84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95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124" t="s">
        <v>29</v>
      </c>
      <c r="E11" s="124" t="s">
        <v>30</v>
      </c>
      <c r="F11" s="124" t="s">
        <v>31</v>
      </c>
    </row>
    <row r="12" spans="1:6" ht="15.75" thickBot="1" x14ac:dyDescent="0.3">
      <c r="A12" s="179" t="s">
        <v>56</v>
      </c>
      <c r="B12" s="180"/>
      <c r="C12" s="181"/>
      <c r="D12" s="26">
        <v>43405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125"/>
      <c r="E13" s="125"/>
      <c r="F13" s="10"/>
    </row>
    <row r="14" spans="1:6" x14ac:dyDescent="0.25">
      <c r="A14" s="170" t="s">
        <v>32</v>
      </c>
      <c r="B14" s="170"/>
      <c r="C14" s="170"/>
      <c r="D14" s="125"/>
      <c r="E14" s="125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124" t="s">
        <v>34</v>
      </c>
      <c r="B17" s="124" t="s">
        <v>35</v>
      </c>
      <c r="C17" s="124" t="s">
        <v>36</v>
      </c>
      <c r="D17" s="124" t="s">
        <v>37</v>
      </c>
      <c r="E17" s="176" t="s">
        <v>38</v>
      </c>
      <c r="F17" s="176"/>
    </row>
    <row r="18" spans="1:6" x14ac:dyDescent="0.25">
      <c r="A18" s="13">
        <v>43424</v>
      </c>
      <c r="B18" s="64">
        <v>52655.360000000001</v>
      </c>
      <c r="C18" s="13">
        <v>43424</v>
      </c>
      <c r="D18" s="128">
        <v>101525</v>
      </c>
      <c r="E18" s="166">
        <v>62655.360000000001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128"/>
      <c r="B21" s="22"/>
      <c r="C21" s="128"/>
      <c r="D21" s="12"/>
      <c r="E21" s="166"/>
      <c r="F21" s="166"/>
    </row>
    <row r="22" spans="1:6" x14ac:dyDescent="0.25">
      <c r="A22" s="128"/>
      <c r="B22" s="22"/>
      <c r="C22" s="128"/>
      <c r="D22" s="12"/>
      <c r="E22" s="166"/>
      <c r="F22" s="166"/>
    </row>
    <row r="23" spans="1:6" x14ac:dyDescent="0.25">
      <c r="A23" s="128"/>
      <c r="B23" s="22"/>
      <c r="C23" s="128"/>
      <c r="D23" s="12"/>
      <c r="E23" s="166"/>
      <c r="F23" s="166"/>
    </row>
    <row r="24" spans="1:6" x14ac:dyDescent="0.25">
      <c r="A24" s="128"/>
      <c r="B24" s="22"/>
      <c r="C24" s="128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Outubro!E72</f>
        <v>43338.450000000012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62655.360000000001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111.89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106105.70000000001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11804.66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117910.36000000002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122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129"/>
      <c r="B39" s="129"/>
      <c r="C39" s="129"/>
      <c r="D39" s="129"/>
      <c r="E39" s="129"/>
      <c r="F39" s="129"/>
    </row>
    <row r="40" spans="1:6" x14ac:dyDescent="0.25">
      <c r="A40" s="129"/>
      <c r="B40" s="129"/>
      <c r="C40" s="129"/>
      <c r="D40" s="129"/>
      <c r="E40" s="129"/>
      <c r="F40" s="129"/>
    </row>
    <row r="41" spans="1:6" x14ac:dyDescent="0.25">
      <c r="A41" s="123"/>
      <c r="B41" s="126"/>
      <c r="C41" s="126"/>
      <c r="D41" s="126"/>
      <c r="E41" s="126"/>
      <c r="F41" s="126"/>
    </row>
    <row r="42" spans="1:6" x14ac:dyDescent="0.25">
      <c r="A42" s="123"/>
      <c r="B42" s="126"/>
      <c r="C42" s="126"/>
      <c r="D42" s="126"/>
      <c r="E42" s="126"/>
      <c r="F42" s="126"/>
    </row>
    <row r="43" spans="1:6" x14ac:dyDescent="0.25">
      <c r="A43" s="123"/>
      <c r="B43" s="126"/>
      <c r="C43" s="126"/>
      <c r="D43" s="126"/>
      <c r="E43" s="126"/>
      <c r="F43" s="126"/>
    </row>
    <row r="44" spans="1:6" x14ac:dyDescent="0.25">
      <c r="A44" s="123"/>
      <c r="B44" s="126"/>
      <c r="C44" s="126"/>
      <c r="D44" s="126"/>
      <c r="E44" s="126"/>
      <c r="F44" s="126"/>
    </row>
    <row r="45" spans="1:6" x14ac:dyDescent="0.25">
      <c r="A45" s="123"/>
      <c r="B45" s="126"/>
      <c r="C45" s="126"/>
      <c r="D45" s="126"/>
      <c r="E45" s="126"/>
      <c r="F45" s="126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127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104035.71</v>
      </c>
      <c r="C49" s="22">
        <v>12691.7</v>
      </c>
      <c r="D49" s="22">
        <v>88596.41</v>
      </c>
      <c r="E49" s="22">
        <f>C49+D49</f>
        <v>101288.11</v>
      </c>
      <c r="F49" s="22">
        <v>16200.33</v>
      </c>
    </row>
    <row r="50" spans="1:6" ht="22.5" x14ac:dyDescent="0.25">
      <c r="A50" s="20" t="s">
        <v>10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ref="E51:E65" si="0">C51+D51</f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169.18</v>
      </c>
      <c r="C63" s="22">
        <v>0</v>
      </c>
      <c r="D63" s="22">
        <f>B63</f>
        <v>169.18</v>
      </c>
      <c r="E63" s="22">
        <f t="shared" si="0"/>
        <v>169.18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104204.89</v>
      </c>
      <c r="C65" s="54">
        <f>SUM(C49:C64)</f>
        <v>12691.7</v>
      </c>
      <c r="D65" s="54">
        <f>SUM(D49:D64)</f>
        <v>88765.59</v>
      </c>
      <c r="E65" s="54">
        <f t="shared" si="0"/>
        <v>101457.29</v>
      </c>
      <c r="F65" s="54">
        <f>SUM(F49:F64)</f>
        <v>16200.33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117910.36000000002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101457.29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16453.070000000022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16453.070000000022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30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123"/>
      <c r="B75" s="123"/>
      <c r="C75" s="123"/>
      <c r="D75" s="123"/>
      <c r="E75" s="123"/>
      <c r="F75" s="123"/>
    </row>
    <row r="76" spans="1:6" x14ac:dyDescent="0.25">
      <c r="A76" s="43" t="s">
        <v>94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19685039370078741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8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96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145" t="s">
        <v>29</v>
      </c>
      <c r="E11" s="145" t="s">
        <v>30</v>
      </c>
      <c r="F11" s="145" t="s">
        <v>31</v>
      </c>
    </row>
    <row r="12" spans="1:6" ht="15.75" thickBot="1" x14ac:dyDescent="0.3">
      <c r="A12" s="179" t="s">
        <v>56</v>
      </c>
      <c r="B12" s="180"/>
      <c r="C12" s="181"/>
      <c r="D12" s="26">
        <v>43405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146"/>
      <c r="E13" s="146"/>
      <c r="F13" s="10"/>
    </row>
    <row r="14" spans="1:6" x14ac:dyDescent="0.25">
      <c r="A14" s="170" t="s">
        <v>32</v>
      </c>
      <c r="B14" s="170"/>
      <c r="C14" s="170"/>
      <c r="D14" s="146"/>
      <c r="E14" s="146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145" t="s">
        <v>34</v>
      </c>
      <c r="B17" s="145" t="s">
        <v>35</v>
      </c>
      <c r="C17" s="145" t="s">
        <v>36</v>
      </c>
      <c r="D17" s="145" t="s">
        <v>37</v>
      </c>
      <c r="E17" s="176" t="s">
        <v>38</v>
      </c>
      <c r="F17" s="176"/>
    </row>
    <row r="18" spans="1:6" x14ac:dyDescent="0.25">
      <c r="A18" s="13">
        <v>43454</v>
      </c>
      <c r="B18" s="64">
        <v>42655.38</v>
      </c>
      <c r="C18" s="13">
        <v>43454</v>
      </c>
      <c r="D18" s="149">
        <v>242006</v>
      </c>
      <c r="E18" s="166">
        <v>42655.38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149"/>
      <c r="B21" s="22"/>
      <c r="C21" s="149"/>
      <c r="D21" s="12"/>
      <c r="E21" s="166"/>
      <c r="F21" s="166"/>
    </row>
    <row r="22" spans="1:6" x14ac:dyDescent="0.25">
      <c r="A22" s="149"/>
      <c r="B22" s="22"/>
      <c r="C22" s="149"/>
      <c r="D22" s="12"/>
      <c r="E22" s="166"/>
      <c r="F22" s="166"/>
    </row>
    <row r="23" spans="1:6" x14ac:dyDescent="0.25">
      <c r="A23" s="149"/>
      <c r="B23" s="22"/>
      <c r="C23" s="149"/>
      <c r="D23" s="12"/>
      <c r="E23" s="166"/>
      <c r="F23" s="166"/>
    </row>
    <row r="24" spans="1:6" x14ac:dyDescent="0.25">
      <c r="A24" s="149"/>
      <c r="B24" s="22"/>
      <c r="C24" s="149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Novembro!E72</f>
        <v>16453.070000000022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42655.38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13.8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59122.250000000022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28402.07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87524.320000000022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143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150"/>
      <c r="B39" s="150"/>
      <c r="C39" s="150"/>
      <c r="D39" s="150"/>
      <c r="E39" s="150"/>
      <c r="F39" s="150"/>
    </row>
    <row r="40" spans="1:6" x14ac:dyDescent="0.25">
      <c r="A40" s="150"/>
      <c r="B40" s="150"/>
      <c r="C40" s="150"/>
      <c r="D40" s="150"/>
      <c r="E40" s="150"/>
      <c r="F40" s="150"/>
    </row>
    <row r="41" spans="1:6" x14ac:dyDescent="0.25">
      <c r="A41" s="144"/>
      <c r="B41" s="147"/>
      <c r="C41" s="147"/>
      <c r="D41" s="147"/>
      <c r="E41" s="147"/>
      <c r="F41" s="147"/>
    </row>
    <row r="42" spans="1:6" x14ac:dyDescent="0.25">
      <c r="A42" s="144"/>
      <c r="B42" s="147"/>
      <c r="C42" s="147"/>
      <c r="D42" s="147"/>
      <c r="E42" s="147"/>
      <c r="F42" s="147"/>
    </row>
    <row r="43" spans="1:6" x14ac:dyDescent="0.25">
      <c r="A43" s="144"/>
      <c r="B43" s="147"/>
      <c r="C43" s="147"/>
      <c r="D43" s="147"/>
      <c r="E43" s="147"/>
      <c r="F43" s="147"/>
    </row>
    <row r="44" spans="1:6" x14ac:dyDescent="0.25">
      <c r="A44" s="144"/>
      <c r="B44" s="147"/>
      <c r="C44" s="147"/>
      <c r="D44" s="147"/>
      <c r="E44" s="147"/>
      <c r="F44" s="147"/>
    </row>
    <row r="45" spans="1:6" x14ac:dyDescent="0.25">
      <c r="A45" s="144"/>
      <c r="B45" s="147"/>
      <c r="C45" s="147"/>
      <c r="D45" s="147"/>
      <c r="E45" s="147"/>
      <c r="F45" s="147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148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109804.95</v>
      </c>
      <c r="C49" s="22">
        <v>7281</v>
      </c>
      <c r="D49" s="22">
        <v>80027.539999999994</v>
      </c>
      <c r="E49" s="22">
        <f>C49+D49</f>
        <v>87308.54</v>
      </c>
      <c r="F49" s="22">
        <v>22280.66</v>
      </c>
    </row>
    <row r="50" spans="1:6" ht="22.5" x14ac:dyDescent="0.25">
      <c r="A50" s="20" t="s">
        <v>10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ref="E51:E65" si="0">C51+D51</f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215.78</v>
      </c>
      <c r="C63" s="22">
        <v>0</v>
      </c>
      <c r="D63" s="22">
        <f>B63</f>
        <v>215.78</v>
      </c>
      <c r="E63" s="22">
        <f t="shared" si="0"/>
        <v>215.78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110020.73</v>
      </c>
      <c r="C65" s="54">
        <f>SUM(C49:C64)</f>
        <v>7281</v>
      </c>
      <c r="D65" s="54">
        <f>SUM(D49:D64)</f>
        <v>80243.319999999992</v>
      </c>
      <c r="E65" s="54">
        <f t="shared" si="0"/>
        <v>87524.319999999992</v>
      </c>
      <c r="F65" s="54">
        <f>SUM(F49:F64)</f>
        <v>22280.66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87524.320000000022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87524.319999999992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0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0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30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144"/>
      <c r="B75" s="144"/>
      <c r="C75" s="144"/>
      <c r="D75" s="144"/>
      <c r="E75" s="144"/>
      <c r="F75" s="144"/>
    </row>
    <row r="76" spans="1:6" x14ac:dyDescent="0.25">
      <c r="A76" s="43" t="s">
        <v>97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81"/>
  <sheetViews>
    <sheetView tabSelected="1" workbookViewId="0">
      <selection activeCell="J11" sqref="J11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  <col min="11" max="11" width="14.28515625" style="152" bestFit="1" customWidth="1"/>
  </cols>
  <sheetData>
    <row r="7" spans="1:6" ht="18.75" customHeight="1" x14ac:dyDescent="0.3">
      <c r="A7" s="168" t="s">
        <v>101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141" t="s">
        <v>29</v>
      </c>
      <c r="E11" s="141" t="s">
        <v>30</v>
      </c>
      <c r="F11" s="141" t="s">
        <v>31</v>
      </c>
    </row>
    <row r="12" spans="1:6" ht="15.75" thickBot="1" x14ac:dyDescent="0.3">
      <c r="A12" s="179" t="s">
        <v>56</v>
      </c>
      <c r="B12" s="180"/>
      <c r="C12" s="181"/>
      <c r="D12" s="26">
        <v>43465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137"/>
      <c r="E13" s="137"/>
      <c r="F13" s="10"/>
    </row>
    <row r="14" spans="1:6" x14ac:dyDescent="0.25">
      <c r="A14" s="170" t="s">
        <v>32</v>
      </c>
      <c r="B14" s="170"/>
      <c r="C14" s="170"/>
      <c r="D14" s="137"/>
      <c r="E14" s="137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141" t="s">
        <v>34</v>
      </c>
      <c r="B17" s="141" t="s">
        <v>35</v>
      </c>
      <c r="C17" s="141" t="s">
        <v>36</v>
      </c>
      <c r="D17" s="141" t="s">
        <v>37</v>
      </c>
      <c r="E17" s="176" t="s">
        <v>38</v>
      </c>
      <c r="F17" s="176"/>
    </row>
    <row r="18" spans="1:6" x14ac:dyDescent="0.25">
      <c r="A18" s="13">
        <v>43120</v>
      </c>
      <c r="B18" s="22">
        <v>52655.360000000001</v>
      </c>
      <c r="C18" s="13">
        <v>43133</v>
      </c>
      <c r="D18" s="151">
        <v>738689</v>
      </c>
      <c r="E18" s="166">
        <v>52655.360000000001</v>
      </c>
      <c r="F18" s="166"/>
    </row>
    <row r="19" spans="1:6" x14ac:dyDescent="0.25">
      <c r="A19" s="13">
        <v>43151</v>
      </c>
      <c r="B19" s="22">
        <v>52655.360000000001</v>
      </c>
      <c r="C19" s="13">
        <v>43151</v>
      </c>
      <c r="D19" s="151">
        <v>107212</v>
      </c>
      <c r="E19" s="166">
        <v>52655.360000000001</v>
      </c>
      <c r="F19" s="166"/>
    </row>
    <row r="20" spans="1:6" x14ac:dyDescent="0.25">
      <c r="A20" s="13">
        <v>43179</v>
      </c>
      <c r="B20" s="64">
        <v>52655.360000000001</v>
      </c>
      <c r="C20" s="13">
        <v>43179</v>
      </c>
      <c r="D20" s="151">
        <v>184047</v>
      </c>
      <c r="E20" s="166">
        <v>52655.360000000001</v>
      </c>
      <c r="F20" s="166"/>
    </row>
    <row r="21" spans="1:6" x14ac:dyDescent="0.25">
      <c r="A21" s="13">
        <v>43210</v>
      </c>
      <c r="B21" s="64">
        <v>52655.360000000001</v>
      </c>
      <c r="C21" s="13">
        <v>43210</v>
      </c>
      <c r="D21" s="151">
        <v>172948</v>
      </c>
      <c r="E21" s="166">
        <v>52655.360000000001</v>
      </c>
      <c r="F21" s="166"/>
    </row>
    <row r="22" spans="1:6" x14ac:dyDescent="0.25">
      <c r="A22" s="13">
        <v>43240</v>
      </c>
      <c r="B22" s="64">
        <v>52655.360000000001</v>
      </c>
      <c r="C22" s="13">
        <v>43241</v>
      </c>
      <c r="D22" s="151"/>
      <c r="E22" s="166">
        <v>52655.360000000001</v>
      </c>
      <c r="F22" s="166"/>
    </row>
    <row r="23" spans="1:6" x14ac:dyDescent="0.25">
      <c r="A23" s="13">
        <v>43271</v>
      </c>
      <c r="B23" s="64">
        <v>52655.360000000001</v>
      </c>
      <c r="C23" s="13">
        <v>43271</v>
      </c>
      <c r="D23" s="151">
        <v>104585</v>
      </c>
      <c r="E23" s="166">
        <v>52655.360000000001</v>
      </c>
      <c r="F23" s="166"/>
    </row>
    <row r="24" spans="1:6" x14ac:dyDescent="0.25">
      <c r="A24" s="13">
        <v>43301</v>
      </c>
      <c r="B24" s="64">
        <v>52655.360000000001</v>
      </c>
      <c r="C24" s="13">
        <v>43301</v>
      </c>
      <c r="D24" s="151">
        <v>226037</v>
      </c>
      <c r="E24" s="166">
        <v>52655.360000000001</v>
      </c>
      <c r="F24" s="166"/>
    </row>
    <row r="25" spans="1:6" x14ac:dyDescent="0.25">
      <c r="A25" s="13">
        <v>43332</v>
      </c>
      <c r="B25" s="64">
        <v>52655.360000000001</v>
      </c>
      <c r="C25" s="13">
        <v>43332</v>
      </c>
      <c r="D25" s="151">
        <v>516939</v>
      </c>
      <c r="E25" s="166">
        <v>52655.360000000001</v>
      </c>
      <c r="F25" s="166"/>
    </row>
    <row r="26" spans="1:6" x14ac:dyDescent="0.25">
      <c r="A26" s="13">
        <v>43363</v>
      </c>
      <c r="B26" s="64">
        <v>52655.360000000001</v>
      </c>
      <c r="C26" s="13">
        <v>43363</v>
      </c>
      <c r="D26" s="151">
        <v>85763</v>
      </c>
      <c r="E26" s="166">
        <v>52655.360000000001</v>
      </c>
      <c r="F26" s="166"/>
    </row>
    <row r="27" spans="1:6" x14ac:dyDescent="0.25">
      <c r="A27" s="13">
        <v>43393</v>
      </c>
      <c r="B27" s="64">
        <v>52655.360000000001</v>
      </c>
      <c r="C27" s="13">
        <v>43395</v>
      </c>
      <c r="D27" s="151">
        <v>238094</v>
      </c>
      <c r="E27" s="166">
        <v>52655.360000000001</v>
      </c>
      <c r="F27" s="166"/>
    </row>
    <row r="28" spans="1:6" x14ac:dyDescent="0.25">
      <c r="A28" s="13">
        <v>43424</v>
      </c>
      <c r="B28" s="64">
        <v>52655.360000000001</v>
      </c>
      <c r="C28" s="13">
        <v>43424</v>
      </c>
      <c r="D28" s="151">
        <v>101525</v>
      </c>
      <c r="E28" s="166">
        <v>62655.360000000001</v>
      </c>
      <c r="F28" s="166"/>
    </row>
    <row r="29" spans="1:6" x14ac:dyDescent="0.25">
      <c r="A29" s="13">
        <v>43454</v>
      </c>
      <c r="B29" s="64">
        <v>42655.38</v>
      </c>
      <c r="C29" s="13">
        <v>43454</v>
      </c>
      <c r="D29" s="151">
        <v>242006</v>
      </c>
      <c r="E29" s="166">
        <v>42655.38</v>
      </c>
      <c r="F29" s="166"/>
    </row>
    <row r="30" spans="1:6" x14ac:dyDescent="0.25">
      <c r="A30" s="161" t="s">
        <v>39</v>
      </c>
      <c r="B30" s="161"/>
      <c r="C30" s="161"/>
      <c r="D30" s="15"/>
      <c r="E30" s="166"/>
      <c r="F30" s="166"/>
    </row>
    <row r="31" spans="1:6" x14ac:dyDescent="0.25">
      <c r="A31" s="161" t="s">
        <v>40</v>
      </c>
      <c r="B31" s="161"/>
      <c r="C31" s="161"/>
      <c r="D31" s="15"/>
      <c r="E31" s="166">
        <f>SUM(E18:F29)</f>
        <v>631864.34</v>
      </c>
      <c r="F31" s="166"/>
    </row>
    <row r="32" spans="1:6" x14ac:dyDescent="0.25">
      <c r="A32" s="161" t="s">
        <v>41</v>
      </c>
      <c r="B32" s="161"/>
      <c r="C32" s="161"/>
      <c r="D32" s="15"/>
      <c r="E32" s="166">
        <v>0</v>
      </c>
      <c r="F32" s="166"/>
    </row>
    <row r="33" spans="1:8" x14ac:dyDescent="0.25">
      <c r="A33" s="161" t="s">
        <v>42</v>
      </c>
      <c r="B33" s="161"/>
      <c r="C33" s="161"/>
      <c r="D33" s="15"/>
      <c r="E33" s="166">
        <f>Fevereiro!E30+Março!E30+Abril!E30+Maio!E30+Junho!E30+Julho!E30+Agosto!E30+Setembro!E30+Outubro!E30+Novembro!E30+Dezembro!E30</f>
        <v>1742.1699999999998</v>
      </c>
      <c r="F33" s="166"/>
    </row>
    <row r="34" spans="1:8" x14ac:dyDescent="0.25">
      <c r="A34" s="161" t="s">
        <v>43</v>
      </c>
      <c r="B34" s="161"/>
      <c r="C34" s="161"/>
      <c r="D34" s="15"/>
      <c r="E34" s="166">
        <f>E30+E31+E32+E33</f>
        <v>633606.51</v>
      </c>
      <c r="F34" s="166"/>
    </row>
    <row r="35" spans="1:8" x14ac:dyDescent="0.25">
      <c r="A35" s="159"/>
      <c r="B35" s="159"/>
      <c r="C35" s="159"/>
      <c r="D35" s="16"/>
      <c r="E35" s="160"/>
      <c r="F35" s="160"/>
      <c r="H35">
        <v>78.88</v>
      </c>
    </row>
    <row r="36" spans="1:8" x14ac:dyDescent="0.25">
      <c r="A36" s="161" t="s">
        <v>44</v>
      </c>
      <c r="B36" s="161"/>
      <c r="C36" s="161"/>
      <c r="D36" s="15"/>
      <c r="E36" s="162"/>
      <c r="F36" s="162"/>
      <c r="H36">
        <v>80190.070000000007</v>
      </c>
    </row>
    <row r="37" spans="1:8" x14ac:dyDescent="0.25">
      <c r="A37" s="161" t="s">
        <v>45</v>
      </c>
      <c r="B37" s="161"/>
      <c r="C37" s="161"/>
      <c r="D37" s="15"/>
      <c r="E37" s="162">
        <f>E34+E36</f>
        <v>633606.51</v>
      </c>
      <c r="F37" s="162"/>
      <c r="H37">
        <f>SUM(H35:H36)</f>
        <v>80268.950000000012</v>
      </c>
    </row>
    <row r="38" spans="1:8" ht="71.25" customHeight="1" x14ac:dyDescent="0.25">
      <c r="A38" s="182" t="s">
        <v>55</v>
      </c>
      <c r="B38" s="183"/>
      <c r="C38" s="183"/>
      <c r="D38" s="183"/>
      <c r="E38" s="183"/>
      <c r="F38" s="183"/>
    </row>
    <row r="39" spans="1:8" x14ac:dyDescent="0.25">
      <c r="A39" s="140"/>
      <c r="B39" s="31"/>
      <c r="C39" s="31"/>
      <c r="D39" s="31"/>
      <c r="E39" s="31"/>
      <c r="F39" s="31"/>
    </row>
    <row r="40" spans="1:8" x14ac:dyDescent="0.25">
      <c r="A40" s="184"/>
      <c r="B40" s="184"/>
      <c r="C40" s="184"/>
      <c r="D40" s="184"/>
      <c r="E40" s="184"/>
      <c r="F40" s="184"/>
    </row>
    <row r="41" spans="1:8" x14ac:dyDescent="0.25">
      <c r="A41" s="142"/>
      <c r="B41" s="142"/>
      <c r="C41" s="142"/>
      <c r="D41" s="142"/>
      <c r="E41" s="142"/>
      <c r="F41" s="142"/>
    </row>
    <row r="42" spans="1:8" x14ac:dyDescent="0.25">
      <c r="A42" s="142"/>
      <c r="B42" s="142"/>
      <c r="C42" s="142"/>
      <c r="D42" s="142"/>
      <c r="E42" s="142"/>
      <c r="F42" s="142"/>
    </row>
    <row r="43" spans="1:8" x14ac:dyDescent="0.25">
      <c r="A43" s="138"/>
      <c r="B43" s="139"/>
      <c r="C43" s="139"/>
      <c r="D43" s="139"/>
      <c r="E43" s="139"/>
      <c r="F43" s="139"/>
    </row>
    <row r="44" spans="1:8" x14ac:dyDescent="0.25">
      <c r="A44" s="138"/>
      <c r="B44" s="139"/>
      <c r="C44" s="139"/>
      <c r="D44" s="139"/>
      <c r="E44" s="139"/>
      <c r="F44" s="139"/>
    </row>
    <row r="45" spans="1:8" x14ac:dyDescent="0.25">
      <c r="A45" s="138"/>
      <c r="B45" s="139"/>
      <c r="C45" s="139"/>
      <c r="D45" s="139"/>
      <c r="E45" s="139"/>
      <c r="F45" s="139"/>
    </row>
    <row r="46" spans="1:8" x14ac:dyDescent="0.25">
      <c r="A46" s="138"/>
      <c r="B46" s="139"/>
      <c r="C46" s="139"/>
      <c r="D46" s="139"/>
      <c r="E46" s="139"/>
      <c r="F46" s="139"/>
    </row>
    <row r="47" spans="1:8" x14ac:dyDescent="0.25">
      <c r="A47" s="138"/>
      <c r="B47" s="139"/>
      <c r="C47" s="139"/>
      <c r="D47" s="139"/>
      <c r="E47" s="139"/>
      <c r="F47" s="139"/>
    </row>
    <row r="48" spans="1:8" ht="67.5" x14ac:dyDescent="0.25">
      <c r="A48" s="157" t="s">
        <v>0</v>
      </c>
      <c r="B48" s="157" t="s">
        <v>1</v>
      </c>
      <c r="C48" s="18" t="s">
        <v>2</v>
      </c>
      <c r="D48" s="18" t="s">
        <v>4</v>
      </c>
      <c r="E48" s="18" t="s">
        <v>6</v>
      </c>
      <c r="F48" s="157" t="s">
        <v>8</v>
      </c>
    </row>
    <row r="49" spans="1:11" x14ac:dyDescent="0.25">
      <c r="A49" s="157"/>
      <c r="B49" s="157"/>
      <c r="C49" s="19" t="s">
        <v>3</v>
      </c>
      <c r="D49" s="19" t="s">
        <v>5</v>
      </c>
      <c r="E49" s="19" t="s">
        <v>7</v>
      </c>
      <c r="F49" s="157"/>
    </row>
    <row r="50" spans="1:11" x14ac:dyDescent="0.25">
      <c r="A50" s="136"/>
      <c r="B50" s="157" t="s">
        <v>53</v>
      </c>
      <c r="C50" s="157"/>
      <c r="D50" s="157"/>
      <c r="E50" s="157"/>
      <c r="F50" s="157"/>
    </row>
    <row r="51" spans="1:11" ht="22.5" x14ac:dyDescent="0.25">
      <c r="A51" s="20" t="s">
        <v>9</v>
      </c>
      <c r="B51" s="22">
        <f>Janeiro!B52+Fevereiro!B52+Março!B49+Abril!B49+Maio!B49+Junho!B49+Junho!B50+Julho!B49+Agosto!B49+Setembro!B49+Outubro!B49+Novembro!B49+Dezembro!B49</f>
        <v>753418.42999999993</v>
      </c>
      <c r="C51" s="22">
        <f>Fevereiro!C52+Março!C49+Abril!C49+Maio!C49+Junho!C49+Julho!C49+Agosto!C49+Setembro!C49+Outubro!C49+Novembro!C49+Dezembro!C49</f>
        <v>145923.83000000002</v>
      </c>
      <c r="D51" s="22">
        <v>485540.26</v>
      </c>
      <c r="E51" s="22">
        <f>C51+D51</f>
        <v>631464.09000000008</v>
      </c>
      <c r="F51" s="22">
        <f>Dezembro!F49</f>
        <v>22280.66</v>
      </c>
      <c r="K51" s="152">
        <v>565809.21</v>
      </c>
    </row>
    <row r="52" spans="1:11" ht="22.5" x14ac:dyDescent="0.25">
      <c r="A52" s="20" t="s">
        <v>10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K52" s="152">
        <f>H37</f>
        <v>80268.950000000012</v>
      </c>
    </row>
    <row r="53" spans="1:11" x14ac:dyDescent="0.25">
      <c r="A53" s="20" t="s">
        <v>11</v>
      </c>
      <c r="B53" s="12">
        <v>0</v>
      </c>
      <c r="C53" s="12">
        <v>0</v>
      </c>
      <c r="D53" s="12">
        <v>0</v>
      </c>
      <c r="E53" s="12">
        <f t="shared" ref="E53:E67" si="0">C53+D53</f>
        <v>0</v>
      </c>
      <c r="F53" s="12">
        <v>0</v>
      </c>
      <c r="K53" s="152">
        <f>K51-K52</f>
        <v>485540.25999999995</v>
      </c>
    </row>
    <row r="54" spans="1:11" ht="22.5" x14ac:dyDescent="0.25">
      <c r="A54" s="20" t="s">
        <v>12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11" x14ac:dyDescent="0.25">
      <c r="A55" s="20" t="s">
        <v>13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11" ht="22.5" x14ac:dyDescent="0.25">
      <c r="A56" s="20" t="s">
        <v>14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11" x14ac:dyDescent="0.25">
      <c r="A57" s="20" t="s">
        <v>15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11" ht="22.5" x14ac:dyDescent="0.25">
      <c r="A58" s="20" t="s">
        <v>16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11" x14ac:dyDescent="0.25">
      <c r="A59" s="20" t="s">
        <v>17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11" x14ac:dyDescent="0.25">
      <c r="A60" s="20" t="s">
        <v>18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11" x14ac:dyDescent="0.25">
      <c r="A61" s="20" t="s">
        <v>19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11" x14ac:dyDescent="0.25">
      <c r="A62" s="20" t="s">
        <v>20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11" ht="22.5" x14ac:dyDescent="0.25">
      <c r="A63" s="20" t="s">
        <v>21</v>
      </c>
      <c r="B63" s="12">
        <v>0</v>
      </c>
      <c r="C63" s="12">
        <v>0</v>
      </c>
      <c r="D63" s="12">
        <v>0</v>
      </c>
      <c r="E63" s="12">
        <f t="shared" si="0"/>
        <v>0</v>
      </c>
      <c r="F63" s="12">
        <v>0</v>
      </c>
    </row>
    <row r="64" spans="1:11" x14ac:dyDescent="0.25">
      <c r="A64" s="20" t="s">
        <v>22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ht="22.5" x14ac:dyDescent="0.25">
      <c r="A65" s="20" t="s">
        <v>23</v>
      </c>
      <c r="B65" s="22">
        <f>Janeiro!B66+Fevereiro!B66+Março!B63+Abril!B63+Maio!B63+Junho!B63+Julho!B63+Agosto!B63+Setembro!B63+Outubro!B63+Novembro!B63+Dezembro!B63</f>
        <v>2073.54</v>
      </c>
      <c r="C65" s="22">
        <f>Fevereiro!C66</f>
        <v>68.88</v>
      </c>
      <c r="D65" s="22">
        <f>B65</f>
        <v>2073.54</v>
      </c>
      <c r="E65" s="22">
        <f t="shared" si="0"/>
        <v>2142.42</v>
      </c>
      <c r="F65" s="12">
        <v>0</v>
      </c>
    </row>
    <row r="66" spans="1:6" x14ac:dyDescent="0.25">
      <c r="A66" s="20" t="s">
        <v>24</v>
      </c>
      <c r="B66" s="12">
        <v>0</v>
      </c>
      <c r="C66" s="12">
        <v>0</v>
      </c>
      <c r="D66" s="12">
        <v>0</v>
      </c>
      <c r="E66" s="12">
        <f t="shared" si="0"/>
        <v>0</v>
      </c>
      <c r="F66" s="12">
        <v>0</v>
      </c>
    </row>
    <row r="67" spans="1:6" x14ac:dyDescent="0.25">
      <c r="A67" s="21" t="s">
        <v>25</v>
      </c>
      <c r="B67" s="54">
        <f>SUM(B51:B66)</f>
        <v>755491.97</v>
      </c>
      <c r="C67" s="54">
        <f>SUM(C51:C66)</f>
        <v>145992.71000000002</v>
      </c>
      <c r="D67" s="54">
        <f>SUM(D51:D66)</f>
        <v>487613.8</v>
      </c>
      <c r="E67" s="54">
        <f t="shared" si="0"/>
        <v>633606.51</v>
      </c>
      <c r="F67" s="54">
        <f>SUM(F51:F66)</f>
        <v>22280.66</v>
      </c>
    </row>
    <row r="68" spans="1:6" ht="111.75" customHeight="1" x14ac:dyDescent="0.25">
      <c r="A68" s="155" t="s">
        <v>26</v>
      </c>
      <c r="B68" s="156"/>
      <c r="C68" s="156"/>
      <c r="D68" s="156"/>
      <c r="E68" s="156"/>
      <c r="F68" s="156"/>
    </row>
    <row r="69" spans="1:6" x14ac:dyDescent="0.25">
      <c r="A69" s="157" t="s">
        <v>46</v>
      </c>
      <c r="B69" s="157"/>
      <c r="C69" s="157"/>
      <c r="D69" s="157"/>
      <c r="E69" s="157"/>
      <c r="F69" s="157"/>
    </row>
    <row r="70" spans="1:6" x14ac:dyDescent="0.25">
      <c r="A70" s="153" t="s">
        <v>47</v>
      </c>
      <c r="B70" s="153"/>
      <c r="C70" s="153"/>
      <c r="D70" s="153"/>
      <c r="E70" s="154">
        <f>E37</f>
        <v>633606.51</v>
      </c>
      <c r="F70" s="154"/>
    </row>
    <row r="71" spans="1:6" x14ac:dyDescent="0.25">
      <c r="A71" s="153" t="s">
        <v>48</v>
      </c>
      <c r="B71" s="153"/>
      <c r="C71" s="153"/>
      <c r="D71" s="153"/>
      <c r="E71" s="154">
        <f>C67+D67</f>
        <v>633606.51</v>
      </c>
      <c r="F71" s="154"/>
    </row>
    <row r="72" spans="1:6" x14ac:dyDescent="0.25">
      <c r="A72" s="153" t="s">
        <v>49</v>
      </c>
      <c r="B72" s="153"/>
      <c r="C72" s="153"/>
      <c r="D72" s="153"/>
      <c r="E72" s="186" t="s">
        <v>98</v>
      </c>
      <c r="F72" s="186"/>
    </row>
    <row r="73" spans="1:6" x14ac:dyDescent="0.25">
      <c r="A73" s="153" t="s">
        <v>50</v>
      </c>
      <c r="B73" s="153"/>
      <c r="C73" s="153"/>
      <c r="D73" s="153"/>
      <c r="E73" s="186" t="s">
        <v>98</v>
      </c>
      <c r="F73" s="186"/>
    </row>
    <row r="74" spans="1:6" ht="15" customHeight="1" x14ac:dyDescent="0.25">
      <c r="A74" s="153" t="s">
        <v>51</v>
      </c>
      <c r="B74" s="153"/>
      <c r="C74" s="153"/>
      <c r="D74" s="153"/>
      <c r="E74" s="186" t="s">
        <v>98</v>
      </c>
      <c r="F74" s="186"/>
    </row>
    <row r="75" spans="1:6" ht="9" customHeight="1" x14ac:dyDescent="0.25">
      <c r="A75" s="167" t="s">
        <v>52</v>
      </c>
      <c r="B75" s="167"/>
      <c r="C75" s="167"/>
      <c r="D75" s="167"/>
      <c r="E75" s="167"/>
      <c r="F75" s="167"/>
    </row>
    <row r="76" spans="1:6" ht="30" customHeight="1" x14ac:dyDescent="0.25">
      <c r="A76" s="163"/>
      <c r="B76" s="163"/>
      <c r="C76" s="163"/>
      <c r="D76" s="163"/>
      <c r="E76" s="163"/>
      <c r="F76" s="163"/>
    </row>
    <row r="77" spans="1:6" ht="5.25" customHeight="1" x14ac:dyDescent="0.25">
      <c r="A77" s="138"/>
      <c r="B77" s="138"/>
      <c r="C77" s="138"/>
      <c r="D77" s="138"/>
      <c r="E77" s="138"/>
      <c r="F77" s="138"/>
    </row>
    <row r="78" spans="1:6" x14ac:dyDescent="0.25">
      <c r="A78" s="43" t="s">
        <v>99</v>
      </c>
      <c r="B78" s="43"/>
      <c r="C78" s="43"/>
      <c r="D78" s="43"/>
      <c r="E78" s="43"/>
      <c r="F78" s="43"/>
    </row>
    <row r="79" spans="1:6" ht="6.75" customHeight="1" x14ac:dyDescent="0.25">
      <c r="A79" s="43"/>
      <c r="B79" s="43"/>
      <c r="C79" s="43"/>
      <c r="D79" s="43"/>
      <c r="E79" s="43"/>
      <c r="F79" s="43"/>
    </row>
    <row r="80" spans="1:6" x14ac:dyDescent="0.25">
      <c r="A80" s="43"/>
      <c r="B80" s="43"/>
      <c r="C80" s="43"/>
      <c r="D80" s="43"/>
      <c r="E80" s="43"/>
      <c r="F80" s="43"/>
    </row>
    <row r="81" spans="1:6" x14ac:dyDescent="0.25">
      <c r="A81" s="169" t="s">
        <v>100</v>
      </c>
      <c r="B81" s="169"/>
      <c r="C81" s="169"/>
      <c r="D81" s="169"/>
      <c r="E81" s="169"/>
      <c r="F81" s="169"/>
    </row>
  </sheetData>
  <mergeCells count="59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31:C31"/>
    <mergeCell ref="E31:F31"/>
    <mergeCell ref="E19:F19"/>
    <mergeCell ref="E20:F20"/>
    <mergeCell ref="E21:F21"/>
    <mergeCell ref="E22:F22"/>
    <mergeCell ref="E23:F23"/>
    <mergeCell ref="E24:F24"/>
    <mergeCell ref="E27:F27"/>
    <mergeCell ref="E28:F28"/>
    <mergeCell ref="E29:F29"/>
    <mergeCell ref="A30:C30"/>
    <mergeCell ref="E30:F30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0:F40"/>
    <mergeCell ref="A48:A49"/>
    <mergeCell ref="B48:B49"/>
    <mergeCell ref="F48:F49"/>
    <mergeCell ref="A75:F76"/>
    <mergeCell ref="A81:F81"/>
    <mergeCell ref="E25:F25"/>
    <mergeCell ref="E26:F26"/>
    <mergeCell ref="A72:D72"/>
    <mergeCell ref="E72:F72"/>
    <mergeCell ref="A73:D73"/>
    <mergeCell ref="E73:F73"/>
    <mergeCell ref="A74:D74"/>
    <mergeCell ref="E74:F74"/>
    <mergeCell ref="A68:F68"/>
    <mergeCell ref="A69:F69"/>
    <mergeCell ref="A70:D70"/>
    <mergeCell ref="E70:F70"/>
    <mergeCell ref="A71:D71"/>
    <mergeCell ref="E71:F71"/>
  </mergeCells>
  <pageMargins left="0.31496062992125984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G12" sqref="G12"/>
    </sheetView>
  </sheetViews>
  <sheetFormatPr defaultRowHeight="15" x14ac:dyDescent="0.25"/>
  <cols>
    <col min="1" max="1" width="22" customWidth="1"/>
    <col min="2" max="2" width="19.140625" customWidth="1"/>
    <col min="3" max="3" width="11.7109375" bestFit="1" customWidth="1"/>
  </cols>
  <sheetData>
    <row r="1" spans="1:3" x14ac:dyDescent="0.25">
      <c r="A1" s="132" t="s">
        <v>86</v>
      </c>
      <c r="B1" s="133">
        <v>4886.3599999999997</v>
      </c>
    </row>
    <row r="2" spans="1:3" x14ac:dyDescent="0.25">
      <c r="A2" s="132" t="s">
        <v>87</v>
      </c>
      <c r="B2" s="133">
        <v>3503.85</v>
      </c>
    </row>
    <row r="3" spans="1:3" x14ac:dyDescent="0.25">
      <c r="A3" s="132" t="s">
        <v>88</v>
      </c>
      <c r="B3" s="133">
        <v>4301.49</v>
      </c>
      <c r="C3" s="131">
        <f>SUM(B1:B3)</f>
        <v>12691.699999999999</v>
      </c>
    </row>
    <row r="4" spans="1:3" x14ac:dyDescent="0.25">
      <c r="A4" s="132" t="s">
        <v>89</v>
      </c>
      <c r="B4" s="133">
        <v>74847.33</v>
      </c>
    </row>
    <row r="5" spans="1:3" x14ac:dyDescent="0.25">
      <c r="A5" s="132" t="s">
        <v>90</v>
      </c>
      <c r="B5" s="133">
        <v>1655.39</v>
      </c>
    </row>
    <row r="6" spans="1:3" x14ac:dyDescent="0.25">
      <c r="A6" s="132" t="s">
        <v>91</v>
      </c>
      <c r="B6" s="133">
        <v>339.43</v>
      </c>
      <c r="C6" s="131">
        <f>SUM(B4:B6)</f>
        <v>76842.149999999994</v>
      </c>
    </row>
    <row r="7" spans="1:3" x14ac:dyDescent="0.25">
      <c r="A7" s="132" t="s">
        <v>92</v>
      </c>
      <c r="B7" s="133">
        <v>169.18</v>
      </c>
    </row>
    <row r="8" spans="1:3" x14ac:dyDescent="0.25">
      <c r="A8" s="134" t="s">
        <v>93</v>
      </c>
      <c r="B8" s="135">
        <f>SUM(B1:B7)</f>
        <v>89703.029999999984</v>
      </c>
      <c r="C8" s="1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83"/>
  <sheetViews>
    <sheetView topLeftCell="A58" workbookViewId="0">
      <selection activeCell="A18" sqref="A18:F19"/>
    </sheetView>
  </sheetViews>
  <sheetFormatPr defaultRowHeight="15" x14ac:dyDescent="0.25"/>
  <cols>
    <col min="1" max="6" width="16.7109375" customWidth="1"/>
  </cols>
  <sheetData>
    <row r="7" spans="1:7" ht="19.5" x14ac:dyDescent="0.3">
      <c r="A7" s="168" t="s">
        <v>58</v>
      </c>
      <c r="B7" s="185"/>
      <c r="C7" s="185"/>
      <c r="D7" s="185"/>
      <c r="E7" s="185"/>
      <c r="F7" s="185"/>
    </row>
    <row r="8" spans="1:7" ht="24.75" customHeight="1" x14ac:dyDescent="0.25">
      <c r="A8" s="171" t="s">
        <v>27</v>
      </c>
      <c r="B8" s="172"/>
      <c r="C8" s="172"/>
      <c r="D8" s="172"/>
      <c r="E8" s="172"/>
      <c r="F8" s="172"/>
    </row>
    <row r="9" spans="1:7" ht="165" customHeight="1" x14ac:dyDescent="0.25">
      <c r="A9" s="173" t="s">
        <v>64</v>
      </c>
      <c r="B9" s="174"/>
      <c r="C9" s="174"/>
      <c r="D9" s="174"/>
      <c r="E9" s="174"/>
      <c r="F9" s="174"/>
    </row>
    <row r="10" spans="1:7" ht="7.5" customHeight="1" x14ac:dyDescent="0.25">
      <c r="A10" s="175"/>
      <c r="B10" s="175"/>
      <c r="C10" s="175"/>
      <c r="D10" s="175"/>
      <c r="E10" s="175"/>
      <c r="F10" s="175"/>
    </row>
    <row r="11" spans="1:7" ht="15.75" thickBot="1" x14ac:dyDescent="0.3">
      <c r="A11" s="176" t="s">
        <v>28</v>
      </c>
      <c r="B11" s="176"/>
      <c r="C11" s="176"/>
      <c r="D11" s="8" t="s">
        <v>29</v>
      </c>
      <c r="E11" s="8" t="s">
        <v>30</v>
      </c>
      <c r="F11" s="8" t="s">
        <v>31</v>
      </c>
    </row>
    <row r="12" spans="1:7" ht="18.75" customHeight="1" thickBot="1" x14ac:dyDescent="0.3">
      <c r="A12" s="179" t="s">
        <v>56</v>
      </c>
      <c r="B12" s="180"/>
      <c r="C12" s="181"/>
      <c r="D12" s="26" t="s">
        <v>69</v>
      </c>
      <c r="E12" s="1" t="s">
        <v>57</v>
      </c>
      <c r="F12" s="27">
        <v>631864.34</v>
      </c>
    </row>
    <row r="13" spans="1:7" x14ac:dyDescent="0.25">
      <c r="A13" s="170" t="s">
        <v>32</v>
      </c>
      <c r="B13" s="170"/>
      <c r="C13" s="170"/>
      <c r="D13" s="9"/>
      <c r="E13" s="9"/>
      <c r="F13" s="10"/>
    </row>
    <row r="14" spans="1:7" x14ac:dyDescent="0.25">
      <c r="A14" s="170" t="s">
        <v>32</v>
      </c>
      <c r="B14" s="170"/>
      <c r="C14" s="170"/>
      <c r="D14" s="9"/>
      <c r="E14" s="9"/>
      <c r="F14" s="10"/>
    </row>
    <row r="15" spans="1:7" ht="9.75" customHeight="1" x14ac:dyDescent="0.25">
      <c r="A15" s="177"/>
      <c r="B15" s="178"/>
      <c r="C15" s="178"/>
      <c r="D15" s="178"/>
      <c r="E15" s="178"/>
      <c r="F15" s="178"/>
      <c r="G15" s="5"/>
    </row>
    <row r="16" spans="1:7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8" t="s">
        <v>34</v>
      </c>
      <c r="B17" s="8" t="s">
        <v>35</v>
      </c>
      <c r="C17" s="8" t="s">
        <v>36</v>
      </c>
      <c r="D17" s="8" t="s">
        <v>37</v>
      </c>
      <c r="E17" s="176" t="s">
        <v>38</v>
      </c>
      <c r="F17" s="176"/>
    </row>
    <row r="18" spans="1:6" x14ac:dyDescent="0.25">
      <c r="A18" s="13">
        <v>43120</v>
      </c>
      <c r="B18" s="22">
        <v>52655.360000000001</v>
      </c>
      <c r="C18" s="13">
        <v>43133</v>
      </c>
      <c r="D18" s="12">
        <v>738689</v>
      </c>
      <c r="E18" s="166">
        <v>52655.360000000001</v>
      </c>
      <c r="F18" s="166"/>
    </row>
    <row r="19" spans="1:6" x14ac:dyDescent="0.25">
      <c r="A19" s="13">
        <v>43151</v>
      </c>
      <c r="B19" s="22">
        <v>52655.360000000001</v>
      </c>
      <c r="C19" s="13">
        <v>43151</v>
      </c>
      <c r="D19" s="12">
        <v>107212</v>
      </c>
      <c r="E19" s="166">
        <v>52655.360000000001</v>
      </c>
      <c r="F19" s="166"/>
    </row>
    <row r="20" spans="1:6" x14ac:dyDescent="0.25">
      <c r="A20" s="11"/>
      <c r="B20" s="12"/>
      <c r="C20" s="11"/>
      <c r="D20" s="12"/>
      <c r="E20" s="166"/>
      <c r="F20" s="166"/>
    </row>
    <row r="21" spans="1:6" x14ac:dyDescent="0.25">
      <c r="A21" s="11"/>
      <c r="B21" s="12"/>
      <c r="C21" s="11"/>
      <c r="D21" s="12"/>
      <c r="E21" s="166"/>
      <c r="F21" s="166"/>
    </row>
    <row r="22" spans="1:6" x14ac:dyDescent="0.25">
      <c r="A22" s="11"/>
      <c r="B22" s="12"/>
      <c r="C22" s="11"/>
      <c r="D22" s="12"/>
      <c r="E22" s="166"/>
      <c r="F22" s="166"/>
    </row>
    <row r="23" spans="1:6" x14ac:dyDescent="0.25">
      <c r="A23" s="11"/>
      <c r="B23" s="12"/>
      <c r="C23" s="11"/>
      <c r="D23" s="12"/>
      <c r="E23" s="166"/>
      <c r="F23" s="166"/>
    </row>
    <row r="24" spans="1:6" x14ac:dyDescent="0.25">
      <c r="A24" s="11"/>
      <c r="B24" s="12"/>
      <c r="C24" s="11"/>
      <c r="D24" s="12"/>
      <c r="E24" s="166"/>
      <c r="F24" s="166"/>
    </row>
    <row r="25" spans="1:6" x14ac:dyDescent="0.25">
      <c r="A25" s="14"/>
      <c r="B25" s="15"/>
      <c r="C25" s="15"/>
      <c r="D25" s="14"/>
      <c r="E25" s="166"/>
      <c r="F25" s="166"/>
    </row>
    <row r="26" spans="1:6" x14ac:dyDescent="0.25">
      <c r="A26" s="14"/>
      <c r="B26" s="15"/>
      <c r="C26" s="15"/>
      <c r="D26" s="15"/>
      <c r="E26" s="166"/>
      <c r="F26" s="166"/>
    </row>
    <row r="27" spans="1:6" x14ac:dyDescent="0.25">
      <c r="A27" s="14"/>
      <c r="B27" s="15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/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105310.72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92.52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105403.24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4415.08</v>
      </c>
      <c r="F34" s="162"/>
    </row>
    <row r="35" spans="1:6" ht="18.75" customHeight="1" x14ac:dyDescent="0.25">
      <c r="A35" s="161" t="s">
        <v>45</v>
      </c>
      <c r="B35" s="161"/>
      <c r="C35" s="161"/>
      <c r="D35" s="15"/>
      <c r="E35" s="162">
        <f>E32+E34</f>
        <v>109818.32</v>
      </c>
      <c r="F35" s="162"/>
    </row>
    <row r="36" spans="1:6" ht="53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ht="9.9499999999999993" customHeight="1" x14ac:dyDescent="0.25">
      <c r="A37" s="25"/>
      <c r="B37" s="31"/>
      <c r="C37" s="31"/>
      <c r="D37" s="31"/>
      <c r="E37" s="31"/>
      <c r="F37" s="31"/>
    </row>
    <row r="38" spans="1:6" ht="15" customHeight="1" x14ac:dyDescent="0.25">
      <c r="A38" s="25"/>
      <c r="B38" s="31"/>
      <c r="C38" s="31"/>
      <c r="D38" s="31"/>
      <c r="E38" s="31"/>
      <c r="F38" s="31"/>
    </row>
    <row r="39" spans="1:6" ht="15" customHeight="1" x14ac:dyDescent="0.25">
      <c r="A39" s="51"/>
      <c r="B39" s="31"/>
      <c r="C39" s="31"/>
      <c r="D39" s="31"/>
      <c r="E39" s="31"/>
      <c r="F39" s="31"/>
    </row>
    <row r="40" spans="1:6" ht="15" customHeight="1" x14ac:dyDescent="0.25">
      <c r="A40" s="51"/>
      <c r="B40" s="31"/>
      <c r="C40" s="31"/>
      <c r="D40" s="31"/>
      <c r="E40" s="31"/>
      <c r="F40" s="31"/>
    </row>
    <row r="41" spans="1:6" ht="15" customHeight="1" x14ac:dyDescent="0.25">
      <c r="A41" s="184"/>
      <c r="B41" s="184"/>
      <c r="C41" s="184"/>
      <c r="D41" s="184"/>
      <c r="E41" s="184"/>
      <c r="F41" s="184"/>
    </row>
    <row r="42" spans="1:6" ht="15" customHeight="1" x14ac:dyDescent="0.25">
      <c r="A42" s="7"/>
      <c r="B42" s="6"/>
      <c r="C42" s="6"/>
      <c r="D42" s="6"/>
      <c r="E42" s="6"/>
      <c r="F42" s="6"/>
    </row>
    <row r="43" spans="1:6" ht="15" customHeight="1" x14ac:dyDescent="0.25">
      <c r="A43" s="23"/>
      <c r="B43" s="24"/>
      <c r="C43" s="24"/>
      <c r="D43" s="24"/>
      <c r="E43" s="24"/>
      <c r="F43" s="24"/>
    </row>
    <row r="44" spans="1:6" ht="15" customHeight="1" x14ac:dyDescent="0.25">
      <c r="A44" s="23"/>
      <c r="B44" s="24"/>
      <c r="C44" s="24"/>
      <c r="D44" s="24"/>
      <c r="E44" s="24"/>
      <c r="F44" s="24"/>
    </row>
    <row r="45" spans="1:6" ht="15" customHeight="1" x14ac:dyDescent="0.25">
      <c r="A45" s="23"/>
      <c r="B45" s="24"/>
      <c r="C45" s="24"/>
      <c r="D45" s="24"/>
      <c r="E45" s="24"/>
      <c r="F45" s="24"/>
    </row>
    <row r="46" spans="1:6" ht="15" customHeight="1" x14ac:dyDescent="0.25">
      <c r="A46" s="7"/>
      <c r="B46" s="6"/>
      <c r="C46" s="6"/>
      <c r="D46" s="6"/>
      <c r="E46" s="6"/>
      <c r="F46" s="6"/>
    </row>
    <row r="47" spans="1:6" ht="15" customHeight="1" x14ac:dyDescent="0.25">
      <c r="A47" s="7"/>
      <c r="B47" s="6"/>
      <c r="C47" s="6"/>
      <c r="D47" s="6"/>
      <c r="E47" s="6"/>
      <c r="F47" s="6"/>
    </row>
    <row r="48" spans="1:6" ht="15" customHeight="1" x14ac:dyDescent="0.25">
      <c r="A48" s="7"/>
      <c r="B48" s="6"/>
      <c r="C48" s="6"/>
      <c r="D48" s="6"/>
      <c r="E48" s="6"/>
      <c r="F48" s="6"/>
    </row>
    <row r="49" spans="1:6" ht="61.5" customHeight="1" x14ac:dyDescent="0.25">
      <c r="A49" s="157" t="s">
        <v>0</v>
      </c>
      <c r="B49" s="157" t="s">
        <v>1</v>
      </c>
      <c r="C49" s="18" t="s">
        <v>2</v>
      </c>
      <c r="D49" s="18" t="s">
        <v>4</v>
      </c>
      <c r="E49" s="18" t="s">
        <v>6</v>
      </c>
      <c r="F49" s="157" t="s">
        <v>8</v>
      </c>
    </row>
    <row r="50" spans="1:6" x14ac:dyDescent="0.25">
      <c r="A50" s="157"/>
      <c r="B50" s="157"/>
      <c r="C50" s="19" t="s">
        <v>3</v>
      </c>
      <c r="D50" s="19" t="s">
        <v>5</v>
      </c>
      <c r="E50" s="19" t="s">
        <v>7</v>
      </c>
      <c r="F50" s="157"/>
    </row>
    <row r="51" spans="1:6" x14ac:dyDescent="0.25">
      <c r="A51" s="17"/>
      <c r="B51" s="157" t="s">
        <v>53</v>
      </c>
      <c r="C51" s="157"/>
      <c r="D51" s="157"/>
      <c r="E51" s="157"/>
      <c r="F51" s="157"/>
    </row>
    <row r="52" spans="1:6" ht="17.25" customHeight="1" x14ac:dyDescent="0.25">
      <c r="A52" s="20" t="s">
        <v>9</v>
      </c>
      <c r="B52" s="22">
        <v>42940.74</v>
      </c>
      <c r="C52" s="22">
        <v>42948.639999999999</v>
      </c>
      <c r="D52" s="22">
        <v>34486.78</v>
      </c>
      <c r="E52" s="22">
        <f>C52+D52</f>
        <v>77435.42</v>
      </c>
      <c r="F52" s="22">
        <v>8453.9599999999991</v>
      </c>
    </row>
    <row r="53" spans="1:6" ht="15.75" customHeight="1" x14ac:dyDescent="0.25">
      <c r="A53" s="20" t="s">
        <v>10</v>
      </c>
      <c r="B53" s="12">
        <v>0</v>
      </c>
      <c r="C53" s="12">
        <v>0</v>
      </c>
      <c r="D53" s="12">
        <v>0</v>
      </c>
      <c r="E53" s="12">
        <f t="shared" ref="E53:E68" si="0">C53+D53</f>
        <v>0</v>
      </c>
      <c r="F53" s="12">
        <v>0</v>
      </c>
    </row>
    <row r="54" spans="1:6" x14ac:dyDescent="0.25">
      <c r="A54" s="20" t="s">
        <v>11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ht="22.5" x14ac:dyDescent="0.25">
      <c r="A55" s="20" t="s">
        <v>12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x14ac:dyDescent="0.25">
      <c r="A56" s="20" t="s">
        <v>13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ht="22.5" x14ac:dyDescent="0.25">
      <c r="A57" s="20" t="s">
        <v>14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15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ht="22.5" x14ac:dyDescent="0.25">
      <c r="A59" s="20" t="s">
        <v>16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17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x14ac:dyDescent="0.25">
      <c r="A61" s="20" t="s">
        <v>18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19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x14ac:dyDescent="0.25">
      <c r="A63" s="20" t="s">
        <v>20</v>
      </c>
      <c r="B63" s="12">
        <v>0</v>
      </c>
      <c r="C63" s="12">
        <v>0</v>
      </c>
      <c r="D63" s="12">
        <v>0</v>
      </c>
      <c r="E63" s="12">
        <f t="shared" si="0"/>
        <v>0</v>
      </c>
      <c r="F63" s="12">
        <v>0</v>
      </c>
    </row>
    <row r="64" spans="1:6" ht="22.5" x14ac:dyDescent="0.25">
      <c r="A64" s="20" t="s">
        <v>21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9" x14ac:dyDescent="0.25">
      <c r="A65" s="20" t="s">
        <v>22</v>
      </c>
      <c r="B65" s="12">
        <v>0</v>
      </c>
      <c r="C65" s="12">
        <v>0</v>
      </c>
      <c r="D65" s="12">
        <v>0</v>
      </c>
      <c r="E65" s="12">
        <f t="shared" si="0"/>
        <v>0</v>
      </c>
      <c r="F65" s="12">
        <v>0</v>
      </c>
    </row>
    <row r="66" spans="1:9" ht="22.5" x14ac:dyDescent="0.25">
      <c r="A66" s="20" t="s">
        <v>23</v>
      </c>
      <c r="B66" s="22">
        <v>312.02999999999997</v>
      </c>
      <c r="C66" s="22">
        <v>68.88</v>
      </c>
      <c r="D66" s="22">
        <f>B66</f>
        <v>312.02999999999997</v>
      </c>
      <c r="E66" s="22">
        <f t="shared" si="0"/>
        <v>380.90999999999997</v>
      </c>
      <c r="F66" s="12">
        <v>0</v>
      </c>
    </row>
    <row r="67" spans="1:9" x14ac:dyDescent="0.25">
      <c r="A67" s="20" t="s">
        <v>24</v>
      </c>
      <c r="B67" s="12">
        <v>0</v>
      </c>
      <c r="C67" s="12">
        <v>0</v>
      </c>
      <c r="D67" s="12">
        <v>0</v>
      </c>
      <c r="E67" s="12">
        <f t="shared" si="0"/>
        <v>0</v>
      </c>
      <c r="F67" s="12">
        <v>0</v>
      </c>
    </row>
    <row r="68" spans="1:9" x14ac:dyDescent="0.25">
      <c r="A68" s="21" t="s">
        <v>25</v>
      </c>
      <c r="B68" s="54">
        <f>SUM(B52:B67)</f>
        <v>43252.77</v>
      </c>
      <c r="C68" s="54">
        <f>SUM(C52:C67)</f>
        <v>43017.52</v>
      </c>
      <c r="D68" s="54">
        <f>SUM(D52:D67)</f>
        <v>34798.81</v>
      </c>
      <c r="E68" s="54">
        <f t="shared" si="0"/>
        <v>77816.329999999987</v>
      </c>
      <c r="F68" s="54">
        <f>SUM(F52:F67)</f>
        <v>8453.9599999999991</v>
      </c>
    </row>
    <row r="69" spans="1:9" ht="111.75" customHeight="1" x14ac:dyDescent="0.25">
      <c r="A69" s="155" t="s">
        <v>26</v>
      </c>
      <c r="B69" s="156"/>
      <c r="C69" s="156"/>
      <c r="D69" s="156"/>
      <c r="E69" s="156"/>
      <c r="F69" s="156"/>
      <c r="I69" s="3"/>
    </row>
    <row r="70" spans="1:9" x14ac:dyDescent="0.25">
      <c r="A70" s="157" t="s">
        <v>46</v>
      </c>
      <c r="B70" s="157"/>
      <c r="C70" s="157"/>
      <c r="D70" s="157"/>
      <c r="E70" s="157"/>
      <c r="F70" s="157"/>
    </row>
    <row r="71" spans="1:9" x14ac:dyDescent="0.25">
      <c r="A71" s="153" t="s">
        <v>47</v>
      </c>
      <c r="B71" s="153"/>
      <c r="C71" s="153"/>
      <c r="D71" s="153"/>
      <c r="E71" s="154">
        <f>E35</f>
        <v>109818.32</v>
      </c>
      <c r="F71" s="154"/>
    </row>
    <row r="72" spans="1:9" x14ac:dyDescent="0.25">
      <c r="A72" s="153" t="s">
        <v>48</v>
      </c>
      <c r="B72" s="153"/>
      <c r="C72" s="153"/>
      <c r="D72" s="153"/>
      <c r="E72" s="154">
        <f>C68+D68</f>
        <v>77816.329999999987</v>
      </c>
      <c r="F72" s="154"/>
    </row>
    <row r="73" spans="1:9" x14ac:dyDescent="0.25">
      <c r="A73" s="153" t="s">
        <v>49</v>
      </c>
      <c r="B73" s="153"/>
      <c r="C73" s="153"/>
      <c r="D73" s="153"/>
      <c r="E73" s="154">
        <f>E32-(E72-E34)</f>
        <v>32001.99000000002</v>
      </c>
      <c r="F73" s="154"/>
    </row>
    <row r="74" spans="1:9" x14ac:dyDescent="0.25">
      <c r="A74" s="153" t="s">
        <v>50</v>
      </c>
      <c r="B74" s="153"/>
      <c r="C74" s="153"/>
      <c r="D74" s="153"/>
      <c r="E74" s="154">
        <v>0</v>
      </c>
      <c r="F74" s="154"/>
    </row>
    <row r="75" spans="1:9" ht="15" customHeight="1" x14ac:dyDescent="0.25">
      <c r="A75" s="153" t="s">
        <v>51</v>
      </c>
      <c r="B75" s="153"/>
      <c r="C75" s="153"/>
      <c r="D75" s="153"/>
      <c r="E75" s="154">
        <f>E73-E74</f>
        <v>32001.99000000002</v>
      </c>
      <c r="F75" s="154"/>
    </row>
    <row r="76" spans="1:9" ht="3" customHeight="1" x14ac:dyDescent="0.25">
      <c r="A76" s="53"/>
      <c r="B76" s="53"/>
      <c r="C76" s="53"/>
      <c r="D76" s="53"/>
      <c r="E76" s="53"/>
      <c r="F76" s="53"/>
    </row>
    <row r="77" spans="1:9" ht="9" customHeight="1" x14ac:dyDescent="0.25">
      <c r="A77" s="167" t="s">
        <v>52</v>
      </c>
      <c r="B77" s="167"/>
      <c r="C77" s="167"/>
      <c r="D77" s="167"/>
      <c r="E77" s="167"/>
      <c r="F77" s="167"/>
    </row>
    <row r="78" spans="1:9" ht="24.75" customHeight="1" x14ac:dyDescent="0.25">
      <c r="A78" s="163"/>
      <c r="B78" s="163"/>
      <c r="C78" s="163"/>
      <c r="D78" s="163"/>
      <c r="E78" s="163"/>
      <c r="F78" s="163"/>
    </row>
    <row r="80" spans="1:9" x14ac:dyDescent="0.25">
      <c r="A80" s="43" t="s">
        <v>54</v>
      </c>
      <c r="B80" s="43"/>
      <c r="C80" s="43"/>
      <c r="D80" s="43"/>
      <c r="E80" s="43"/>
      <c r="F80" s="43"/>
    </row>
    <row r="81" spans="1:6" x14ac:dyDescent="0.25">
      <c r="A81" s="43"/>
      <c r="B81" s="43"/>
      <c r="C81" s="43"/>
      <c r="D81" s="43"/>
      <c r="E81" s="43"/>
      <c r="F81" s="43"/>
    </row>
    <row r="83" spans="1:6" x14ac:dyDescent="0.25">
      <c r="A83" s="169" t="s">
        <v>63</v>
      </c>
      <c r="B83" s="169"/>
      <c r="C83" s="169"/>
      <c r="D83" s="169"/>
      <c r="E83" s="169"/>
      <c r="F83" s="169"/>
    </row>
  </sheetData>
  <mergeCells count="57">
    <mergeCell ref="A41:F41"/>
    <mergeCell ref="A77:F78"/>
    <mergeCell ref="A7:F7"/>
    <mergeCell ref="A15:F15"/>
    <mergeCell ref="A28:C28"/>
    <mergeCell ref="E20:F20"/>
    <mergeCell ref="E24:F24"/>
    <mergeCell ref="E25:F25"/>
    <mergeCell ref="E26:F26"/>
    <mergeCell ref="E27:F27"/>
    <mergeCell ref="E21:F21"/>
    <mergeCell ref="E22:F22"/>
    <mergeCell ref="E23:F23"/>
    <mergeCell ref="A8:F8"/>
    <mergeCell ref="A9:F9"/>
    <mergeCell ref="A11:C11"/>
    <mergeCell ref="A12:C12"/>
    <mergeCell ref="A49:A50"/>
    <mergeCell ref="B49:B50"/>
    <mergeCell ref="A13:C13"/>
    <mergeCell ref="A10:F10"/>
    <mergeCell ref="A32:C32"/>
    <mergeCell ref="A33:C33"/>
    <mergeCell ref="A34:C34"/>
    <mergeCell ref="A29:C29"/>
    <mergeCell ref="A30:C30"/>
    <mergeCell ref="A16:F16"/>
    <mergeCell ref="E28:F28"/>
    <mergeCell ref="E29:F29"/>
    <mergeCell ref="E30:F30"/>
    <mergeCell ref="A14:C14"/>
    <mergeCell ref="A36:F36"/>
    <mergeCell ref="B51:F51"/>
    <mergeCell ref="F49:F50"/>
    <mergeCell ref="A83:F83"/>
    <mergeCell ref="A75:D75"/>
    <mergeCell ref="A70:F70"/>
    <mergeCell ref="E75:F75"/>
    <mergeCell ref="A69:F69"/>
    <mergeCell ref="E73:F73"/>
    <mergeCell ref="E74:F74"/>
    <mergeCell ref="A71:D71"/>
    <mergeCell ref="A72:D72"/>
    <mergeCell ref="A73:D73"/>
    <mergeCell ref="A74:D74"/>
    <mergeCell ref="E71:F71"/>
    <mergeCell ref="E72:F72"/>
    <mergeCell ref="E35:F35"/>
    <mergeCell ref="A35:C35"/>
    <mergeCell ref="E17:F17"/>
    <mergeCell ref="E18:F18"/>
    <mergeCell ref="E19:F19"/>
    <mergeCell ref="A31:C31"/>
    <mergeCell ref="E31:F31"/>
    <mergeCell ref="E32:F32"/>
    <mergeCell ref="E34:F34"/>
    <mergeCell ref="E33:F33"/>
  </mergeCells>
  <pageMargins left="0.31496062992125984" right="0.11811023622047245" top="0.39370078740157483" bottom="0.39370078740157483" header="0.31496062992125984" footer="0.31496062992125984"/>
  <pageSetup paperSize="9" scale="9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5" workbookViewId="0">
      <selection activeCell="A18" sqref="A18:F18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6" ht="19.5" x14ac:dyDescent="0.3">
      <c r="A7" s="168" t="s">
        <v>65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57" t="s">
        <v>29</v>
      </c>
      <c r="E11" s="57" t="s">
        <v>30</v>
      </c>
      <c r="F11" s="57" t="s">
        <v>31</v>
      </c>
    </row>
    <row r="12" spans="1:6" ht="15.75" thickBot="1" x14ac:dyDescent="0.3">
      <c r="A12" s="179" t="s">
        <v>56</v>
      </c>
      <c r="B12" s="180"/>
      <c r="C12" s="181"/>
      <c r="D12" s="26" t="s">
        <v>70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58"/>
      <c r="E13" s="58"/>
      <c r="F13" s="10"/>
    </row>
    <row r="14" spans="1:6" x14ac:dyDescent="0.25">
      <c r="A14" s="170" t="s">
        <v>32</v>
      </c>
      <c r="B14" s="170"/>
      <c r="C14" s="170"/>
      <c r="D14" s="58"/>
      <c r="E14" s="58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57" t="s">
        <v>34</v>
      </c>
      <c r="B17" s="57" t="s">
        <v>35</v>
      </c>
      <c r="C17" s="57" t="s">
        <v>36</v>
      </c>
      <c r="D17" s="57" t="s">
        <v>37</v>
      </c>
      <c r="E17" s="176" t="s">
        <v>38</v>
      </c>
      <c r="F17" s="176"/>
    </row>
    <row r="18" spans="1:6" x14ac:dyDescent="0.25">
      <c r="A18" s="13">
        <v>43179</v>
      </c>
      <c r="B18" s="64">
        <v>52655.360000000001</v>
      </c>
      <c r="C18" s="13">
        <v>43179</v>
      </c>
      <c r="D18" s="62">
        <v>184047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61"/>
      <c r="B21" s="22"/>
      <c r="C21" s="61"/>
      <c r="D21" s="12"/>
      <c r="E21" s="166"/>
      <c r="F21" s="166"/>
    </row>
    <row r="22" spans="1:6" x14ac:dyDescent="0.25">
      <c r="A22" s="61"/>
      <c r="B22" s="22"/>
      <c r="C22" s="61"/>
      <c r="D22" s="12"/>
      <c r="E22" s="166"/>
      <c r="F22" s="166"/>
    </row>
    <row r="23" spans="1:6" x14ac:dyDescent="0.25">
      <c r="A23" s="61"/>
      <c r="B23" s="22"/>
      <c r="C23" s="61"/>
      <c r="D23" s="12"/>
      <c r="E23" s="166"/>
      <c r="F23" s="166"/>
    </row>
    <row r="24" spans="1:6" x14ac:dyDescent="0.25">
      <c r="A24" s="61"/>
      <c r="B24" s="22"/>
      <c r="C24" s="61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Fevereiro!E75</f>
        <v>32001.99000000002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124.58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84781.930000000022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5149.07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89931.000000000029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55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56"/>
      <c r="B39" s="59"/>
      <c r="C39" s="59"/>
      <c r="D39" s="59"/>
      <c r="E39" s="59"/>
      <c r="F39" s="59"/>
    </row>
    <row r="40" spans="1:6" x14ac:dyDescent="0.25">
      <c r="A40" s="56"/>
      <c r="B40" s="59"/>
      <c r="C40" s="59"/>
      <c r="D40" s="59"/>
      <c r="E40" s="59"/>
      <c r="F40" s="59"/>
    </row>
    <row r="41" spans="1:6" x14ac:dyDescent="0.25">
      <c r="A41" s="56"/>
      <c r="B41" s="59"/>
      <c r="C41" s="59"/>
      <c r="D41" s="59"/>
      <c r="E41" s="59"/>
      <c r="F41" s="59"/>
    </row>
    <row r="42" spans="1:6" x14ac:dyDescent="0.25">
      <c r="A42" s="56"/>
      <c r="B42" s="59"/>
      <c r="C42" s="59"/>
      <c r="D42" s="59"/>
      <c r="E42" s="59"/>
      <c r="F42" s="59"/>
    </row>
    <row r="43" spans="1:6" x14ac:dyDescent="0.25">
      <c r="A43" s="56"/>
      <c r="B43" s="59"/>
      <c r="C43" s="59"/>
      <c r="D43" s="59"/>
      <c r="E43" s="59"/>
      <c r="F43" s="59"/>
    </row>
    <row r="44" spans="1:6" x14ac:dyDescent="0.25">
      <c r="A44" s="56"/>
      <c r="B44" s="59"/>
      <c r="C44" s="59"/>
      <c r="D44" s="59"/>
      <c r="E44" s="59"/>
      <c r="F44" s="59"/>
    </row>
    <row r="45" spans="1:6" x14ac:dyDescent="0.25">
      <c r="A45" s="56"/>
      <c r="B45" s="59"/>
      <c r="C45" s="59"/>
      <c r="D45" s="59"/>
      <c r="E45" s="59"/>
      <c r="F45" s="59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60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42941.89</v>
      </c>
      <c r="C49" s="22">
        <v>8453.9599999999991</v>
      </c>
      <c r="D49" s="22">
        <v>34367.08</v>
      </c>
      <c r="E49" s="22">
        <f>C49+D49</f>
        <v>42821.04</v>
      </c>
      <c r="F49" s="22">
        <v>8467.11</v>
      </c>
    </row>
    <row r="50" spans="1:6" ht="22.5" x14ac:dyDescent="0.25">
      <c r="A50" s="20" t="s">
        <v>10</v>
      </c>
      <c r="B50" s="12">
        <v>0</v>
      </c>
      <c r="C50" s="12">
        <v>0</v>
      </c>
      <c r="D50" s="12">
        <v>0</v>
      </c>
      <c r="E50" s="12">
        <f t="shared" ref="E50:E65" si="0">C50+D50</f>
        <v>0</v>
      </c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si="0"/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151.47</v>
      </c>
      <c r="C63" s="22">
        <v>0</v>
      </c>
      <c r="D63" s="22">
        <f>B63</f>
        <v>151.47</v>
      </c>
      <c r="E63" s="22">
        <f t="shared" si="0"/>
        <v>151.47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43093.36</v>
      </c>
      <c r="C65" s="54">
        <f>SUM(C49:C64)</f>
        <v>8453.9599999999991</v>
      </c>
      <c r="D65" s="54">
        <f>SUM(D49:D64)</f>
        <v>34518.550000000003</v>
      </c>
      <c r="E65" s="54">
        <f t="shared" si="0"/>
        <v>42972.51</v>
      </c>
      <c r="F65" s="54">
        <f>SUM(F49:F64)</f>
        <v>8467.11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89931.000000000029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42972.51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46958.49000000002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46958.49000000002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.75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65"/>
      <c r="B75" s="65"/>
      <c r="C75" s="65"/>
      <c r="D75" s="65"/>
      <c r="E75" s="65"/>
      <c r="F75" s="65"/>
    </row>
    <row r="76" spans="1:6" x14ac:dyDescent="0.25">
      <c r="A76" s="43" t="s">
        <v>66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5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9.5" x14ac:dyDescent="0.3">
      <c r="A7" s="168" t="s">
        <v>71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72" t="s">
        <v>29</v>
      </c>
      <c r="E11" s="72" t="s">
        <v>30</v>
      </c>
      <c r="F11" s="72" t="s">
        <v>31</v>
      </c>
    </row>
    <row r="12" spans="1:6" ht="15.75" thickBot="1" x14ac:dyDescent="0.3">
      <c r="A12" s="179" t="s">
        <v>56</v>
      </c>
      <c r="B12" s="180"/>
      <c r="C12" s="181"/>
      <c r="D12" s="26" t="s">
        <v>72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68"/>
      <c r="E13" s="68"/>
      <c r="F13" s="10"/>
    </row>
    <row r="14" spans="1:6" x14ac:dyDescent="0.25">
      <c r="A14" s="170" t="s">
        <v>32</v>
      </c>
      <c r="B14" s="170"/>
      <c r="C14" s="170"/>
      <c r="D14" s="68"/>
      <c r="E14" s="68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72" t="s">
        <v>34</v>
      </c>
      <c r="B17" s="72" t="s">
        <v>35</v>
      </c>
      <c r="C17" s="72" t="s">
        <v>36</v>
      </c>
      <c r="D17" s="72" t="s">
        <v>37</v>
      </c>
      <c r="E17" s="176" t="s">
        <v>38</v>
      </c>
      <c r="F17" s="176"/>
    </row>
    <row r="18" spans="1:6" x14ac:dyDescent="0.25">
      <c r="A18" s="13">
        <v>43210</v>
      </c>
      <c r="B18" s="64">
        <v>52655.360000000001</v>
      </c>
      <c r="C18" s="13">
        <v>43210</v>
      </c>
      <c r="D18" s="66">
        <v>172948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66"/>
      <c r="B21" s="22"/>
      <c r="C21" s="66"/>
      <c r="D21" s="12"/>
      <c r="E21" s="166"/>
      <c r="F21" s="166"/>
    </row>
    <row r="22" spans="1:6" x14ac:dyDescent="0.25">
      <c r="A22" s="66"/>
      <c r="B22" s="22"/>
      <c r="C22" s="66"/>
      <c r="D22" s="12"/>
      <c r="E22" s="166"/>
      <c r="F22" s="166"/>
    </row>
    <row r="23" spans="1:6" x14ac:dyDescent="0.25">
      <c r="A23" s="66"/>
      <c r="B23" s="22"/>
      <c r="C23" s="66"/>
      <c r="D23" s="12"/>
      <c r="E23" s="166"/>
      <c r="F23" s="166"/>
    </row>
    <row r="24" spans="1:6" x14ac:dyDescent="0.25">
      <c r="A24" s="66"/>
      <c r="B24" s="22"/>
      <c r="C24" s="66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Março!E72</f>
        <v>46958.49000000002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169.47</v>
      </c>
      <c r="F30" s="166"/>
    </row>
    <row r="31" spans="1:6" x14ac:dyDescent="0.25">
      <c r="A31" s="161" t="s">
        <v>42</v>
      </c>
      <c r="B31" s="161"/>
      <c r="C31" s="161"/>
      <c r="D31" s="15"/>
      <c r="E31" s="166">
        <v>0</v>
      </c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99783.320000000022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3176.54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102959.86000000002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71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73"/>
      <c r="B39" s="73"/>
      <c r="C39" s="73"/>
      <c r="D39" s="73"/>
      <c r="E39" s="73"/>
      <c r="F39" s="73"/>
    </row>
    <row r="40" spans="1:6" x14ac:dyDescent="0.25">
      <c r="A40" s="73"/>
      <c r="B40" s="73"/>
      <c r="C40" s="73"/>
      <c r="D40" s="73"/>
      <c r="E40" s="73"/>
      <c r="F40" s="73"/>
    </row>
    <row r="41" spans="1:6" x14ac:dyDescent="0.25">
      <c r="A41" s="69"/>
      <c r="B41" s="70"/>
      <c r="C41" s="70"/>
      <c r="D41" s="70"/>
      <c r="E41" s="70"/>
      <c r="F41" s="70"/>
    </row>
    <row r="42" spans="1:6" x14ac:dyDescent="0.25">
      <c r="A42" s="69"/>
      <c r="B42" s="70"/>
      <c r="C42" s="70"/>
      <c r="D42" s="70"/>
      <c r="E42" s="70"/>
      <c r="F42" s="70"/>
    </row>
    <row r="43" spans="1:6" x14ac:dyDescent="0.25">
      <c r="A43" s="69"/>
      <c r="B43" s="70"/>
      <c r="C43" s="70"/>
      <c r="D43" s="70"/>
      <c r="E43" s="70"/>
      <c r="F43" s="70"/>
    </row>
    <row r="44" spans="1:6" x14ac:dyDescent="0.25">
      <c r="A44" s="69"/>
      <c r="B44" s="70"/>
      <c r="C44" s="70"/>
      <c r="D44" s="70"/>
      <c r="E44" s="70"/>
      <c r="F44" s="70"/>
    </row>
    <row r="45" spans="1:6" x14ac:dyDescent="0.25">
      <c r="A45" s="69"/>
      <c r="B45" s="70"/>
      <c r="C45" s="70"/>
      <c r="D45" s="70"/>
      <c r="E45" s="70"/>
      <c r="F45" s="70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67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42941.89</v>
      </c>
      <c r="C49" s="22">
        <v>8647.11</v>
      </c>
      <c r="D49" s="22">
        <v>41607.85</v>
      </c>
      <c r="E49" s="22">
        <f>C49+D49</f>
        <v>50254.96</v>
      </c>
      <c r="F49" s="22">
        <v>10751.74</v>
      </c>
    </row>
    <row r="50" spans="1:6" ht="22.5" x14ac:dyDescent="0.25">
      <c r="A50" s="20" t="s">
        <v>10</v>
      </c>
      <c r="B50" s="12">
        <v>0</v>
      </c>
      <c r="C50" s="12">
        <v>0</v>
      </c>
      <c r="D50" s="12">
        <v>0</v>
      </c>
      <c r="E50" s="12">
        <f t="shared" ref="E50:E65" si="0">C50+D50</f>
        <v>0</v>
      </c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si="0"/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146.49</v>
      </c>
      <c r="C63" s="22">
        <v>0</v>
      </c>
      <c r="D63" s="22">
        <f>B63</f>
        <v>146.49</v>
      </c>
      <c r="E63" s="22">
        <f t="shared" si="0"/>
        <v>146.49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43088.38</v>
      </c>
      <c r="C65" s="54">
        <f>SUM(C49:C64)</f>
        <v>8647.11</v>
      </c>
      <c r="D65" s="54">
        <f>SUM(D49:D64)</f>
        <v>41754.339999999997</v>
      </c>
      <c r="E65" s="54">
        <f t="shared" si="0"/>
        <v>50401.45</v>
      </c>
      <c r="F65" s="54">
        <f>SUM(F49:F64)</f>
        <v>10751.74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102959.86000000002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50401.45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52558.410000000025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52558.410000000025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.75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69"/>
      <c r="B75" s="69"/>
      <c r="C75" s="69"/>
      <c r="D75" s="69"/>
      <c r="E75" s="69"/>
      <c r="F75" s="69"/>
    </row>
    <row r="76" spans="1:6" x14ac:dyDescent="0.25">
      <c r="A76" s="43" t="s">
        <v>73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9:F79"/>
    <mergeCell ref="A70:D70"/>
    <mergeCell ref="E70:F70"/>
    <mergeCell ref="A71:D71"/>
    <mergeCell ref="E71:F71"/>
    <mergeCell ref="A72:D72"/>
    <mergeCell ref="E72:F72"/>
  </mergeCells>
  <pageMargins left="0.31496062992125984" right="0.31496062992125984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2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74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80" t="s">
        <v>29</v>
      </c>
      <c r="E11" s="80" t="s">
        <v>30</v>
      </c>
      <c r="F11" s="80" t="s">
        <v>31</v>
      </c>
    </row>
    <row r="12" spans="1:6" ht="15.75" thickBot="1" x14ac:dyDescent="0.3">
      <c r="A12" s="179" t="s">
        <v>56</v>
      </c>
      <c r="B12" s="180"/>
      <c r="C12" s="181"/>
      <c r="D12" s="26" t="s">
        <v>72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76"/>
      <c r="E13" s="76"/>
      <c r="F13" s="10"/>
    </row>
    <row r="14" spans="1:6" x14ac:dyDescent="0.25">
      <c r="A14" s="170" t="s">
        <v>32</v>
      </c>
      <c r="B14" s="170"/>
      <c r="C14" s="170"/>
      <c r="D14" s="76"/>
      <c r="E14" s="76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80" t="s">
        <v>34</v>
      </c>
      <c r="B17" s="80" t="s">
        <v>35</v>
      </c>
      <c r="C17" s="80" t="s">
        <v>36</v>
      </c>
      <c r="D17" s="80" t="s">
        <v>37</v>
      </c>
      <c r="E17" s="176" t="s">
        <v>38</v>
      </c>
      <c r="F17" s="176"/>
    </row>
    <row r="18" spans="1:6" x14ac:dyDescent="0.25">
      <c r="A18" s="13">
        <v>43240</v>
      </c>
      <c r="B18" s="64">
        <v>52655.360000000001</v>
      </c>
      <c r="C18" s="13">
        <v>43241</v>
      </c>
      <c r="D18" s="74"/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74"/>
      <c r="B21" s="22"/>
      <c r="C21" s="74"/>
      <c r="D21" s="12"/>
      <c r="E21" s="166"/>
      <c r="F21" s="166"/>
    </row>
    <row r="22" spans="1:6" x14ac:dyDescent="0.25">
      <c r="A22" s="74"/>
      <c r="B22" s="22"/>
      <c r="C22" s="74"/>
      <c r="D22" s="12"/>
      <c r="E22" s="166"/>
      <c r="F22" s="166"/>
    </row>
    <row r="23" spans="1:6" x14ac:dyDescent="0.25">
      <c r="A23" s="74"/>
      <c r="B23" s="22"/>
      <c r="C23" s="74"/>
      <c r="D23" s="12"/>
      <c r="E23" s="166"/>
      <c r="F23" s="166"/>
    </row>
    <row r="24" spans="1:6" x14ac:dyDescent="0.25">
      <c r="A24" s="74"/>
      <c r="B24" s="22"/>
      <c r="C24" s="74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Abril!E72</f>
        <v>52558.410000000025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199.58</v>
      </c>
      <c r="F30" s="166"/>
    </row>
    <row r="31" spans="1:6" x14ac:dyDescent="0.25">
      <c r="A31" s="161" t="s">
        <v>42</v>
      </c>
      <c r="B31" s="161"/>
      <c r="C31" s="161"/>
      <c r="D31" s="15"/>
      <c r="E31" s="166">
        <v>0</v>
      </c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105413.35000000002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4258.1000000000004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109671.45000000003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79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81"/>
      <c r="B39" s="81"/>
      <c r="C39" s="81"/>
      <c r="D39" s="81"/>
      <c r="E39" s="81"/>
      <c r="F39" s="81"/>
    </row>
    <row r="40" spans="1:6" x14ac:dyDescent="0.25">
      <c r="A40" s="81"/>
      <c r="B40" s="81"/>
      <c r="C40" s="81"/>
      <c r="D40" s="81"/>
      <c r="E40" s="81"/>
      <c r="F40" s="81"/>
    </row>
    <row r="41" spans="1:6" x14ac:dyDescent="0.25">
      <c r="A41" s="77"/>
      <c r="B41" s="78"/>
      <c r="C41" s="78"/>
      <c r="D41" s="78"/>
      <c r="E41" s="78"/>
      <c r="F41" s="78"/>
    </row>
    <row r="42" spans="1:6" x14ac:dyDescent="0.25">
      <c r="A42" s="77"/>
      <c r="B42" s="78"/>
      <c r="C42" s="78"/>
      <c r="D42" s="78"/>
      <c r="E42" s="78"/>
      <c r="F42" s="78"/>
    </row>
    <row r="43" spans="1:6" x14ac:dyDescent="0.25">
      <c r="A43" s="77"/>
      <c r="B43" s="78"/>
      <c r="C43" s="78"/>
      <c r="D43" s="78"/>
      <c r="E43" s="78"/>
      <c r="F43" s="78"/>
    </row>
    <row r="44" spans="1:6" x14ac:dyDescent="0.25">
      <c r="A44" s="77"/>
      <c r="B44" s="78"/>
      <c r="C44" s="78"/>
      <c r="D44" s="78"/>
      <c r="E44" s="78"/>
      <c r="F44" s="78"/>
    </row>
    <row r="45" spans="1:6" x14ac:dyDescent="0.25">
      <c r="A45" s="77"/>
      <c r="B45" s="78"/>
      <c r="C45" s="78"/>
      <c r="D45" s="78"/>
      <c r="E45" s="78"/>
      <c r="F45" s="78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75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43971.75</v>
      </c>
      <c r="C49" s="22">
        <f>Abril!F49</f>
        <v>10751.74</v>
      </c>
      <c r="D49" s="22">
        <v>41091.660000000003</v>
      </c>
      <c r="E49" s="22">
        <f>C49+D49</f>
        <v>51843.4</v>
      </c>
      <c r="F49" s="22">
        <v>10895.84</v>
      </c>
    </row>
    <row r="50" spans="1:6" ht="22.5" x14ac:dyDescent="0.25">
      <c r="A50" s="20" t="s">
        <v>10</v>
      </c>
      <c r="B50" s="12">
        <v>0</v>
      </c>
      <c r="C50" s="12">
        <v>0</v>
      </c>
      <c r="D50" s="12">
        <v>0</v>
      </c>
      <c r="E50" s="12">
        <f t="shared" ref="E50:E65" si="0">C50+D50</f>
        <v>0</v>
      </c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si="0"/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155.69</v>
      </c>
      <c r="C63" s="22">
        <v>0</v>
      </c>
      <c r="D63" s="22">
        <f>B63</f>
        <v>155.69</v>
      </c>
      <c r="E63" s="22">
        <f t="shared" si="0"/>
        <v>155.69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44127.44</v>
      </c>
      <c r="C65" s="54">
        <f>SUM(C49:C64)</f>
        <v>10751.74</v>
      </c>
      <c r="D65" s="54">
        <f>SUM(D49:D64)</f>
        <v>41247.350000000006</v>
      </c>
      <c r="E65" s="54">
        <f t="shared" si="0"/>
        <v>51999.090000000004</v>
      </c>
      <c r="F65" s="54">
        <f>SUM(F49:F64)</f>
        <v>10895.84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109671.45000000003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51999.090000000004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57672.360000000015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57672.360000000015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77"/>
      <c r="B75" s="77"/>
      <c r="C75" s="77"/>
      <c r="D75" s="77"/>
      <c r="E75" s="77"/>
      <c r="F75" s="77"/>
    </row>
    <row r="76" spans="1:6" x14ac:dyDescent="0.25">
      <c r="A76" s="43" t="s">
        <v>75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9:F79"/>
    <mergeCell ref="A70:D70"/>
    <mergeCell ref="E70:F70"/>
    <mergeCell ref="A71:D71"/>
    <mergeCell ref="E71:F71"/>
    <mergeCell ref="A72:D72"/>
    <mergeCell ref="E72:F72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2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76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88" t="s">
        <v>29</v>
      </c>
      <c r="E11" s="88" t="s">
        <v>30</v>
      </c>
      <c r="F11" s="88" t="s">
        <v>31</v>
      </c>
    </row>
    <row r="12" spans="1:6" ht="15.75" thickBot="1" x14ac:dyDescent="0.3">
      <c r="A12" s="179" t="s">
        <v>56</v>
      </c>
      <c r="B12" s="180"/>
      <c r="C12" s="181"/>
      <c r="D12" s="26">
        <v>43252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84"/>
      <c r="E13" s="84"/>
      <c r="F13" s="10"/>
    </row>
    <row r="14" spans="1:6" x14ac:dyDescent="0.25">
      <c r="A14" s="170" t="s">
        <v>32</v>
      </c>
      <c r="B14" s="170"/>
      <c r="C14" s="170"/>
      <c r="D14" s="84"/>
      <c r="E14" s="84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88" t="s">
        <v>34</v>
      </c>
      <c r="B17" s="88" t="s">
        <v>35</v>
      </c>
      <c r="C17" s="88" t="s">
        <v>36</v>
      </c>
      <c r="D17" s="88" t="s">
        <v>37</v>
      </c>
      <c r="E17" s="176" t="s">
        <v>38</v>
      </c>
      <c r="F17" s="176"/>
    </row>
    <row r="18" spans="1:6" x14ac:dyDescent="0.25">
      <c r="A18" s="13">
        <v>43271</v>
      </c>
      <c r="B18" s="64">
        <v>52655.360000000001</v>
      </c>
      <c r="C18" s="13">
        <v>43271</v>
      </c>
      <c r="D18" s="82">
        <v>104585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82"/>
      <c r="B21" s="22"/>
      <c r="C21" s="82"/>
      <c r="D21" s="12"/>
      <c r="E21" s="166"/>
      <c r="F21" s="166"/>
    </row>
    <row r="22" spans="1:6" x14ac:dyDescent="0.25">
      <c r="A22" s="82"/>
      <c r="B22" s="22"/>
      <c r="C22" s="82"/>
      <c r="D22" s="12"/>
      <c r="E22" s="166"/>
      <c r="F22" s="166"/>
    </row>
    <row r="23" spans="1:6" x14ac:dyDescent="0.25">
      <c r="A23" s="82"/>
      <c r="B23" s="22"/>
      <c r="C23" s="82"/>
      <c r="D23" s="12"/>
      <c r="E23" s="166"/>
      <c r="F23" s="166"/>
    </row>
    <row r="24" spans="1:6" x14ac:dyDescent="0.25">
      <c r="A24" s="82"/>
      <c r="B24" s="22"/>
      <c r="C24" s="82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Maio!E72</f>
        <v>57672.360000000015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238.52</v>
      </c>
      <c r="F30" s="166"/>
    </row>
    <row r="31" spans="1:6" x14ac:dyDescent="0.25">
      <c r="A31" s="161" t="s">
        <v>42</v>
      </c>
      <c r="B31" s="161"/>
      <c r="C31" s="161"/>
      <c r="D31" s="15"/>
      <c r="E31" s="166">
        <v>10</v>
      </c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110576.24000000002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3702.28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114278.52000000002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87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89"/>
      <c r="B39" s="89"/>
      <c r="C39" s="89"/>
      <c r="D39" s="89"/>
      <c r="E39" s="89"/>
      <c r="F39" s="89"/>
    </row>
    <row r="40" spans="1:6" x14ac:dyDescent="0.25">
      <c r="A40" s="89"/>
      <c r="B40" s="89"/>
      <c r="C40" s="89"/>
      <c r="D40" s="89"/>
      <c r="E40" s="89"/>
      <c r="F40" s="89"/>
    </row>
    <row r="41" spans="1:6" x14ac:dyDescent="0.25">
      <c r="A41" s="85"/>
      <c r="B41" s="86"/>
      <c r="C41" s="86"/>
      <c r="D41" s="86"/>
      <c r="E41" s="86"/>
      <c r="F41" s="86"/>
    </row>
    <row r="42" spans="1:6" x14ac:dyDescent="0.25">
      <c r="A42" s="85"/>
      <c r="B42" s="86"/>
      <c r="C42" s="86"/>
      <c r="D42" s="86"/>
      <c r="E42" s="86"/>
      <c r="F42" s="86"/>
    </row>
    <row r="43" spans="1:6" x14ac:dyDescent="0.25">
      <c r="A43" s="85"/>
      <c r="B43" s="86"/>
      <c r="C43" s="86"/>
      <c r="D43" s="86"/>
      <c r="E43" s="86"/>
      <c r="F43" s="86"/>
    </row>
    <row r="44" spans="1:6" x14ac:dyDescent="0.25">
      <c r="A44" s="85"/>
      <c r="B44" s="86"/>
      <c r="C44" s="86"/>
      <c r="D44" s="86"/>
      <c r="E44" s="86"/>
      <c r="F44" s="86"/>
    </row>
    <row r="45" spans="1:6" x14ac:dyDescent="0.25">
      <c r="A45" s="85"/>
      <c r="B45" s="86"/>
      <c r="C45" s="86"/>
      <c r="D45" s="86"/>
      <c r="E45" s="86"/>
      <c r="F45" s="86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83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51750.61</v>
      </c>
      <c r="C49" s="22">
        <v>10895.84</v>
      </c>
      <c r="D49" s="22">
        <v>40717.699999999997</v>
      </c>
      <c r="E49" s="22">
        <f>C49+D49</f>
        <v>51613.539999999994</v>
      </c>
      <c r="F49" s="22">
        <v>10413.52</v>
      </c>
    </row>
    <row r="50" spans="1:6" ht="22.5" x14ac:dyDescent="0.25">
      <c r="A50" s="20" t="s">
        <v>10</v>
      </c>
      <c r="B50" s="22">
        <v>14689.95</v>
      </c>
      <c r="C50" s="12">
        <v>0</v>
      </c>
      <c r="D50" s="22">
        <v>14689.95</v>
      </c>
      <c r="E50" s="22">
        <f t="shared" ref="E50:E65" si="0">C50+D50</f>
        <v>14689.95</v>
      </c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si="0"/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145.66</v>
      </c>
      <c r="C63" s="22">
        <v>0</v>
      </c>
      <c r="D63" s="22">
        <f>B63</f>
        <v>145.66</v>
      </c>
      <c r="E63" s="22">
        <f t="shared" si="0"/>
        <v>145.66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66586.22</v>
      </c>
      <c r="C65" s="54">
        <f>SUM(C49:C64)</f>
        <v>10895.84</v>
      </c>
      <c r="D65" s="54">
        <f>SUM(D49:D64)</f>
        <v>55553.31</v>
      </c>
      <c r="E65" s="54">
        <f t="shared" si="0"/>
        <v>66449.149999999994</v>
      </c>
      <c r="F65" s="54">
        <f>SUM(F49:F64)</f>
        <v>10413.52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114278.52000000002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66449.149999999994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47829.370000000024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47829.370000000024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85"/>
      <c r="B75" s="85"/>
      <c r="C75" s="85"/>
      <c r="D75" s="85"/>
      <c r="E75" s="85"/>
      <c r="F75" s="85"/>
    </row>
    <row r="76" spans="1:6" x14ac:dyDescent="0.25">
      <c r="A76" s="43" t="s">
        <v>77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9:F79"/>
    <mergeCell ref="A70:D70"/>
    <mergeCell ref="E70:F70"/>
    <mergeCell ref="A71:D71"/>
    <mergeCell ref="E71:F71"/>
    <mergeCell ref="A72:D72"/>
    <mergeCell ref="E72:F72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8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78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96" t="s">
        <v>29</v>
      </c>
      <c r="E11" s="96" t="s">
        <v>30</v>
      </c>
      <c r="F11" s="96" t="s">
        <v>31</v>
      </c>
    </row>
    <row r="12" spans="1:6" ht="15.75" thickBot="1" x14ac:dyDescent="0.3">
      <c r="A12" s="179" t="s">
        <v>56</v>
      </c>
      <c r="B12" s="180"/>
      <c r="C12" s="181"/>
      <c r="D12" s="26">
        <v>43282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92"/>
      <c r="E13" s="92"/>
      <c r="F13" s="10"/>
    </row>
    <row r="14" spans="1:6" x14ac:dyDescent="0.25">
      <c r="A14" s="170" t="s">
        <v>32</v>
      </c>
      <c r="B14" s="170"/>
      <c r="C14" s="170"/>
      <c r="D14" s="92"/>
      <c r="E14" s="92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96" t="s">
        <v>34</v>
      </c>
      <c r="B17" s="96" t="s">
        <v>35</v>
      </c>
      <c r="C17" s="96" t="s">
        <v>36</v>
      </c>
      <c r="D17" s="96" t="s">
        <v>37</v>
      </c>
      <c r="E17" s="176" t="s">
        <v>38</v>
      </c>
      <c r="F17" s="176"/>
    </row>
    <row r="18" spans="1:6" x14ac:dyDescent="0.25">
      <c r="A18" s="13">
        <v>43301</v>
      </c>
      <c r="B18" s="64">
        <v>52655.360000000001</v>
      </c>
      <c r="C18" s="13">
        <v>43301</v>
      </c>
      <c r="D18" s="90">
        <v>226037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90"/>
      <c r="B21" s="22"/>
      <c r="C21" s="90"/>
      <c r="D21" s="12"/>
      <c r="E21" s="166"/>
      <c r="F21" s="166"/>
    </row>
    <row r="22" spans="1:6" x14ac:dyDescent="0.25">
      <c r="A22" s="90"/>
      <c r="B22" s="22"/>
      <c r="C22" s="90"/>
      <c r="D22" s="12"/>
      <c r="E22" s="166"/>
      <c r="F22" s="166"/>
    </row>
    <row r="23" spans="1:6" x14ac:dyDescent="0.25">
      <c r="A23" s="90"/>
      <c r="B23" s="22"/>
      <c r="C23" s="90"/>
      <c r="D23" s="12"/>
      <c r="E23" s="166"/>
      <c r="F23" s="166"/>
    </row>
    <row r="24" spans="1:6" x14ac:dyDescent="0.25">
      <c r="A24" s="90"/>
      <c r="B24" s="22"/>
      <c r="C24" s="90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Junho!E72</f>
        <v>47829.370000000024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194.17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100678.90000000002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3623.15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104302.05000000002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95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97"/>
      <c r="B39" s="97"/>
      <c r="C39" s="97"/>
      <c r="D39" s="97"/>
      <c r="E39" s="97"/>
      <c r="F39" s="97"/>
    </row>
    <row r="40" spans="1:6" x14ac:dyDescent="0.25">
      <c r="A40" s="97"/>
      <c r="B40" s="97"/>
      <c r="C40" s="97"/>
      <c r="D40" s="97"/>
      <c r="E40" s="97"/>
      <c r="F40" s="97"/>
    </row>
    <row r="41" spans="1:6" x14ac:dyDescent="0.25">
      <c r="A41" s="93"/>
      <c r="B41" s="94"/>
      <c r="C41" s="94"/>
      <c r="D41" s="94"/>
      <c r="E41" s="94"/>
      <c r="F41" s="94"/>
    </row>
    <row r="42" spans="1:6" x14ac:dyDescent="0.25">
      <c r="A42" s="93"/>
      <c r="B42" s="94"/>
      <c r="C42" s="94"/>
      <c r="D42" s="94"/>
      <c r="E42" s="94"/>
      <c r="F42" s="94"/>
    </row>
    <row r="43" spans="1:6" x14ac:dyDescent="0.25">
      <c r="A43" s="93"/>
      <c r="B43" s="94"/>
      <c r="C43" s="94"/>
      <c r="D43" s="94"/>
      <c r="E43" s="94"/>
      <c r="F43" s="94"/>
    </row>
    <row r="44" spans="1:6" x14ac:dyDescent="0.25">
      <c r="A44" s="93"/>
      <c r="B44" s="94"/>
      <c r="C44" s="94"/>
      <c r="D44" s="94"/>
      <c r="E44" s="94"/>
      <c r="F44" s="94"/>
    </row>
    <row r="45" spans="1:6" x14ac:dyDescent="0.25">
      <c r="A45" s="93"/>
      <c r="B45" s="94"/>
      <c r="C45" s="94"/>
      <c r="D45" s="94"/>
      <c r="E45" s="94"/>
      <c r="F45" s="94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91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60447.199999999997</v>
      </c>
      <c r="C49" s="22">
        <v>10413.52</v>
      </c>
      <c r="D49" s="22">
        <v>34228.03</v>
      </c>
      <c r="E49" s="22">
        <f>C49+D49</f>
        <v>44641.55</v>
      </c>
      <c r="F49" s="22">
        <v>8890.24</v>
      </c>
    </row>
    <row r="50" spans="1:6" ht="22.5" x14ac:dyDescent="0.25">
      <c r="A50" s="20" t="s">
        <v>10</v>
      </c>
      <c r="B50" s="22"/>
      <c r="C50" s="12">
        <v>0</v>
      </c>
      <c r="D50" s="22"/>
      <c r="E50" s="22"/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ref="E51:E65" si="0">C51+D51</f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123.47</v>
      </c>
      <c r="C63" s="22">
        <v>0</v>
      </c>
      <c r="D63" s="22">
        <f>B63</f>
        <v>123.47</v>
      </c>
      <c r="E63" s="22">
        <f t="shared" si="0"/>
        <v>123.47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60570.67</v>
      </c>
      <c r="C65" s="54">
        <f>SUM(C49:C64)</f>
        <v>10413.52</v>
      </c>
      <c r="D65" s="54">
        <f>SUM(D49:D64)</f>
        <v>34351.5</v>
      </c>
      <c r="E65" s="54">
        <f t="shared" si="0"/>
        <v>44765.020000000004</v>
      </c>
      <c r="F65" s="54">
        <f>SUM(F49:F64)</f>
        <v>8890.24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104302.05000000002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44765.020000000004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59537.030000000021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59537.030000000021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93"/>
      <c r="B75" s="93"/>
      <c r="C75" s="93"/>
      <c r="D75" s="93"/>
      <c r="E75" s="93"/>
      <c r="F75" s="93"/>
    </row>
    <row r="76" spans="1:6" x14ac:dyDescent="0.25">
      <c r="A76" s="43" t="s">
        <v>79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66:F66"/>
    <mergeCell ref="A67:F67"/>
    <mergeCell ref="A68:D68"/>
    <mergeCell ref="E68:F68"/>
    <mergeCell ref="A69:D69"/>
    <mergeCell ref="E69:F69"/>
    <mergeCell ref="A73:F74"/>
    <mergeCell ref="A79:F79"/>
    <mergeCell ref="A70:D70"/>
    <mergeCell ref="E70:F70"/>
    <mergeCell ref="A71:D71"/>
    <mergeCell ref="E71:F71"/>
    <mergeCell ref="A72:D72"/>
    <mergeCell ref="E72:F72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49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80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100" t="s">
        <v>29</v>
      </c>
      <c r="E11" s="100" t="s">
        <v>30</v>
      </c>
      <c r="F11" s="100" t="s">
        <v>31</v>
      </c>
    </row>
    <row r="12" spans="1:6" ht="15.75" thickBot="1" x14ac:dyDescent="0.3">
      <c r="A12" s="179" t="s">
        <v>56</v>
      </c>
      <c r="B12" s="180"/>
      <c r="C12" s="181"/>
      <c r="D12" s="26">
        <v>43313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101"/>
      <c r="E13" s="101"/>
      <c r="F13" s="10"/>
    </row>
    <row r="14" spans="1:6" x14ac:dyDescent="0.25">
      <c r="A14" s="170" t="s">
        <v>32</v>
      </c>
      <c r="B14" s="170"/>
      <c r="C14" s="170"/>
      <c r="D14" s="101"/>
      <c r="E14" s="101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100" t="s">
        <v>34</v>
      </c>
      <c r="B17" s="100" t="s">
        <v>35</v>
      </c>
      <c r="C17" s="100" t="s">
        <v>36</v>
      </c>
      <c r="D17" s="100" t="s">
        <v>37</v>
      </c>
      <c r="E17" s="176" t="s">
        <v>38</v>
      </c>
      <c r="F17" s="176"/>
    </row>
    <row r="18" spans="1:6" x14ac:dyDescent="0.25">
      <c r="A18" s="13">
        <v>43332</v>
      </c>
      <c r="B18" s="64">
        <v>52655.360000000001</v>
      </c>
      <c r="C18" s="13">
        <v>43332</v>
      </c>
      <c r="D18" s="104">
        <v>516939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104"/>
      <c r="B21" s="22"/>
      <c r="C21" s="104"/>
      <c r="D21" s="12"/>
      <c r="E21" s="166"/>
      <c r="F21" s="166"/>
    </row>
    <row r="22" spans="1:6" x14ac:dyDescent="0.25">
      <c r="A22" s="104"/>
      <c r="B22" s="22"/>
      <c r="C22" s="104"/>
      <c r="D22" s="12"/>
      <c r="E22" s="166"/>
      <c r="F22" s="166"/>
    </row>
    <row r="23" spans="1:6" x14ac:dyDescent="0.25">
      <c r="A23" s="104"/>
      <c r="B23" s="22"/>
      <c r="C23" s="104"/>
      <c r="D23" s="12"/>
      <c r="E23" s="166"/>
      <c r="F23" s="166"/>
    </row>
    <row r="24" spans="1:6" x14ac:dyDescent="0.25">
      <c r="A24" s="104"/>
      <c r="B24" s="22"/>
      <c r="C24" s="104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Julho!E72</f>
        <v>59537.030000000021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265.06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112457.45000000001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4424.0600000000004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116881.51000000001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98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105"/>
      <c r="B39" s="105"/>
      <c r="C39" s="105"/>
      <c r="D39" s="105"/>
      <c r="E39" s="105"/>
      <c r="F39" s="105"/>
    </row>
    <row r="40" spans="1:6" x14ac:dyDescent="0.25">
      <c r="A40" s="105"/>
      <c r="B40" s="105"/>
      <c r="C40" s="105"/>
      <c r="D40" s="105"/>
      <c r="E40" s="105"/>
      <c r="F40" s="105"/>
    </row>
    <row r="41" spans="1:6" x14ac:dyDescent="0.25">
      <c r="A41" s="99"/>
      <c r="B41" s="102"/>
      <c r="C41" s="102"/>
      <c r="D41" s="102"/>
      <c r="E41" s="102"/>
      <c r="F41" s="102"/>
    </row>
    <row r="42" spans="1:6" x14ac:dyDescent="0.25">
      <c r="A42" s="99"/>
      <c r="B42" s="102"/>
      <c r="C42" s="102"/>
      <c r="D42" s="102"/>
      <c r="E42" s="102"/>
      <c r="F42" s="102"/>
    </row>
    <row r="43" spans="1:6" x14ac:dyDescent="0.25">
      <c r="A43" s="99"/>
      <c r="B43" s="102"/>
      <c r="C43" s="102"/>
      <c r="D43" s="102"/>
      <c r="E43" s="102"/>
      <c r="F43" s="102"/>
    </row>
    <row r="44" spans="1:6" x14ac:dyDescent="0.25">
      <c r="A44" s="99"/>
      <c r="B44" s="102"/>
      <c r="C44" s="102"/>
      <c r="D44" s="102"/>
      <c r="E44" s="102"/>
      <c r="F44" s="102"/>
    </row>
    <row r="45" spans="1:6" x14ac:dyDescent="0.25">
      <c r="A45" s="99"/>
      <c r="B45" s="102"/>
      <c r="C45" s="102"/>
      <c r="D45" s="102"/>
      <c r="E45" s="102"/>
      <c r="F45" s="102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103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66560.95</v>
      </c>
      <c r="C49" s="22">
        <v>8786.92</v>
      </c>
      <c r="D49" s="22">
        <v>51584.82</v>
      </c>
      <c r="E49" s="22">
        <f>C49+D49</f>
        <v>60371.74</v>
      </c>
      <c r="F49" s="22">
        <v>12383.13</v>
      </c>
    </row>
    <row r="50" spans="1:6" ht="22.5" x14ac:dyDescent="0.25">
      <c r="A50" s="20" t="s">
        <v>10</v>
      </c>
      <c r="B50" s="22"/>
      <c r="C50" s="12">
        <v>0</v>
      </c>
      <c r="D50" s="22"/>
      <c r="E50" s="22"/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ref="E51:E65" si="0">C51+D51</f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196.13</v>
      </c>
      <c r="C63" s="22">
        <v>0</v>
      </c>
      <c r="D63" s="22">
        <f>B63</f>
        <v>196.13</v>
      </c>
      <c r="E63" s="22">
        <f t="shared" si="0"/>
        <v>196.13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66757.08</v>
      </c>
      <c r="C65" s="54">
        <f>SUM(C49:C64)</f>
        <v>8786.92</v>
      </c>
      <c r="D65" s="54">
        <f>SUM(D49:D64)</f>
        <v>51780.95</v>
      </c>
      <c r="E65" s="54">
        <f t="shared" si="0"/>
        <v>60567.869999999995</v>
      </c>
      <c r="F65" s="54">
        <f>SUM(F49:F64)</f>
        <v>12383.13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116881.51000000001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60567.869999999995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56313.640000000014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56313.640000000014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99"/>
      <c r="B75" s="99"/>
      <c r="C75" s="99"/>
      <c r="D75" s="99"/>
      <c r="E75" s="99"/>
      <c r="F75" s="99"/>
    </row>
    <row r="76" spans="1:6" x14ac:dyDescent="0.25">
      <c r="A76" s="43" t="s">
        <v>81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79"/>
  <sheetViews>
    <sheetView topLeftCell="A55" workbookViewId="0">
      <selection activeCell="A18" sqref="A18:F18"/>
    </sheetView>
  </sheetViews>
  <sheetFormatPr defaultRowHeight="15" x14ac:dyDescent="0.25"/>
  <cols>
    <col min="1" max="4" width="16.7109375" customWidth="1"/>
    <col min="5" max="5" width="13.85546875" bestFit="1" customWidth="1"/>
    <col min="6" max="6" width="15.85546875" bestFit="1" customWidth="1"/>
  </cols>
  <sheetData>
    <row r="7" spans="1:6" ht="18.75" customHeight="1" x14ac:dyDescent="0.3">
      <c r="A7" s="168" t="s">
        <v>82</v>
      </c>
      <c r="B7" s="185"/>
      <c r="C7" s="185"/>
      <c r="D7" s="185"/>
      <c r="E7" s="185"/>
      <c r="F7" s="185"/>
    </row>
    <row r="8" spans="1:6" ht="26.25" customHeight="1" x14ac:dyDescent="0.25">
      <c r="A8" s="171" t="s">
        <v>27</v>
      </c>
      <c r="B8" s="172"/>
      <c r="C8" s="172"/>
      <c r="D8" s="172"/>
      <c r="E8" s="172"/>
      <c r="F8" s="172"/>
    </row>
    <row r="9" spans="1:6" ht="156.75" customHeight="1" x14ac:dyDescent="0.25">
      <c r="A9" s="173" t="s">
        <v>64</v>
      </c>
      <c r="B9" s="174"/>
      <c r="C9" s="174"/>
      <c r="D9" s="174"/>
      <c r="E9" s="174"/>
      <c r="F9" s="174"/>
    </row>
    <row r="10" spans="1:6" x14ac:dyDescent="0.25">
      <c r="A10" s="175"/>
      <c r="B10" s="175"/>
      <c r="C10" s="175"/>
      <c r="D10" s="175"/>
      <c r="E10" s="175"/>
      <c r="F10" s="175"/>
    </row>
    <row r="11" spans="1:6" ht="15.75" thickBot="1" x14ac:dyDescent="0.3">
      <c r="A11" s="176" t="s">
        <v>28</v>
      </c>
      <c r="B11" s="176"/>
      <c r="C11" s="176"/>
      <c r="D11" s="108" t="s">
        <v>29</v>
      </c>
      <c r="E11" s="108" t="s">
        <v>30</v>
      </c>
      <c r="F11" s="108" t="s">
        <v>31</v>
      </c>
    </row>
    <row r="12" spans="1:6" ht="15.75" thickBot="1" x14ac:dyDescent="0.3">
      <c r="A12" s="179" t="s">
        <v>56</v>
      </c>
      <c r="B12" s="180"/>
      <c r="C12" s="181"/>
      <c r="D12" s="26">
        <v>43344</v>
      </c>
      <c r="E12" s="1" t="s">
        <v>57</v>
      </c>
      <c r="F12" s="27">
        <v>631864.34</v>
      </c>
    </row>
    <row r="13" spans="1:6" x14ac:dyDescent="0.25">
      <c r="A13" s="170" t="s">
        <v>32</v>
      </c>
      <c r="B13" s="170"/>
      <c r="C13" s="170"/>
      <c r="D13" s="109"/>
      <c r="E13" s="109"/>
      <c r="F13" s="10"/>
    </row>
    <row r="14" spans="1:6" x14ac:dyDescent="0.25">
      <c r="A14" s="170" t="s">
        <v>32</v>
      </c>
      <c r="B14" s="170"/>
      <c r="C14" s="170"/>
      <c r="D14" s="109"/>
      <c r="E14" s="109"/>
      <c r="F14" s="10"/>
    </row>
    <row r="15" spans="1:6" x14ac:dyDescent="0.25">
      <c r="A15" s="177"/>
      <c r="B15" s="178"/>
      <c r="C15" s="178"/>
      <c r="D15" s="178"/>
      <c r="E15" s="178"/>
      <c r="F15" s="178"/>
    </row>
    <row r="16" spans="1:6" x14ac:dyDescent="0.25">
      <c r="A16" s="176" t="s">
        <v>33</v>
      </c>
      <c r="B16" s="176"/>
      <c r="C16" s="176"/>
      <c r="D16" s="176"/>
      <c r="E16" s="176"/>
      <c r="F16" s="176"/>
    </row>
    <row r="17" spans="1:6" ht="27" x14ac:dyDescent="0.25">
      <c r="A17" s="108" t="s">
        <v>34</v>
      </c>
      <c r="B17" s="108" t="s">
        <v>35</v>
      </c>
      <c r="C17" s="108" t="s">
        <v>36</v>
      </c>
      <c r="D17" s="108" t="s">
        <v>37</v>
      </c>
      <c r="E17" s="176" t="s">
        <v>38</v>
      </c>
      <c r="F17" s="176"/>
    </row>
    <row r="18" spans="1:6" x14ac:dyDescent="0.25">
      <c r="A18" s="13">
        <v>43363</v>
      </c>
      <c r="B18" s="64">
        <v>52655.360000000001</v>
      </c>
      <c r="C18" s="13">
        <v>43363</v>
      </c>
      <c r="D18" s="112">
        <v>85763</v>
      </c>
      <c r="E18" s="166">
        <v>52655.360000000001</v>
      </c>
      <c r="F18" s="166"/>
    </row>
    <row r="19" spans="1:6" x14ac:dyDescent="0.25">
      <c r="A19" s="13"/>
      <c r="B19" s="22"/>
      <c r="C19" s="13"/>
      <c r="D19" s="12"/>
      <c r="E19" s="166"/>
      <c r="F19" s="166"/>
    </row>
    <row r="20" spans="1:6" x14ac:dyDescent="0.25">
      <c r="A20" s="13"/>
      <c r="B20" s="22"/>
      <c r="C20" s="13"/>
      <c r="D20" s="12"/>
      <c r="E20" s="166"/>
      <c r="F20" s="166"/>
    </row>
    <row r="21" spans="1:6" x14ac:dyDescent="0.25">
      <c r="A21" s="112"/>
      <c r="B21" s="22"/>
      <c r="C21" s="112"/>
      <c r="D21" s="12"/>
      <c r="E21" s="166"/>
      <c r="F21" s="166"/>
    </row>
    <row r="22" spans="1:6" x14ac:dyDescent="0.25">
      <c r="A22" s="112"/>
      <c r="B22" s="22"/>
      <c r="C22" s="112"/>
      <c r="D22" s="12"/>
      <c r="E22" s="166"/>
      <c r="F22" s="166"/>
    </row>
    <row r="23" spans="1:6" x14ac:dyDescent="0.25">
      <c r="A23" s="112"/>
      <c r="B23" s="22"/>
      <c r="C23" s="112"/>
      <c r="D23" s="12"/>
      <c r="E23" s="166"/>
      <c r="F23" s="166"/>
    </row>
    <row r="24" spans="1:6" x14ac:dyDescent="0.25">
      <c r="A24" s="112"/>
      <c r="B24" s="22"/>
      <c r="C24" s="112"/>
      <c r="D24" s="12"/>
      <c r="E24" s="166"/>
      <c r="F24" s="166"/>
    </row>
    <row r="25" spans="1:6" x14ac:dyDescent="0.25">
      <c r="A25" s="14"/>
      <c r="B25" s="63"/>
      <c r="C25" s="15"/>
      <c r="D25" s="14"/>
      <c r="E25" s="166"/>
      <c r="F25" s="166"/>
    </row>
    <row r="26" spans="1:6" x14ac:dyDescent="0.25">
      <c r="A26" s="14"/>
      <c r="B26" s="63"/>
      <c r="C26" s="15"/>
      <c r="D26" s="15"/>
      <c r="E26" s="166"/>
      <c r="F26" s="166"/>
    </row>
    <row r="27" spans="1:6" x14ac:dyDescent="0.25">
      <c r="A27" s="14"/>
      <c r="B27" s="63"/>
      <c r="C27" s="15"/>
      <c r="D27" s="15"/>
      <c r="E27" s="166"/>
      <c r="F27" s="166"/>
    </row>
    <row r="28" spans="1:6" x14ac:dyDescent="0.25">
      <c r="A28" s="161" t="s">
        <v>39</v>
      </c>
      <c r="B28" s="161"/>
      <c r="C28" s="161"/>
      <c r="D28" s="15"/>
      <c r="E28" s="166">
        <f>Agosto!E72</f>
        <v>56313.640000000014</v>
      </c>
      <c r="F28" s="166"/>
    </row>
    <row r="29" spans="1:6" x14ac:dyDescent="0.25">
      <c r="A29" s="161" t="s">
        <v>40</v>
      </c>
      <c r="B29" s="161"/>
      <c r="C29" s="161"/>
      <c r="D29" s="15"/>
      <c r="E29" s="166">
        <f>E18+E19</f>
        <v>52655.360000000001</v>
      </c>
      <c r="F29" s="166"/>
    </row>
    <row r="30" spans="1:6" x14ac:dyDescent="0.25">
      <c r="A30" s="161" t="s">
        <v>41</v>
      </c>
      <c r="B30" s="161"/>
      <c r="C30" s="161"/>
      <c r="D30" s="15"/>
      <c r="E30" s="166">
        <v>209.73</v>
      </c>
      <c r="F30" s="166"/>
    </row>
    <row r="31" spans="1:6" x14ac:dyDescent="0.25">
      <c r="A31" s="161" t="s">
        <v>42</v>
      </c>
      <c r="B31" s="161"/>
      <c r="C31" s="161"/>
      <c r="D31" s="15"/>
      <c r="E31" s="166"/>
      <c r="F31" s="166"/>
    </row>
    <row r="32" spans="1:6" x14ac:dyDescent="0.25">
      <c r="A32" s="161" t="s">
        <v>43</v>
      </c>
      <c r="B32" s="161"/>
      <c r="C32" s="161"/>
      <c r="D32" s="15"/>
      <c r="E32" s="166">
        <f>E28+E29+E30+E31</f>
        <v>109178.73000000001</v>
      </c>
      <c r="F32" s="166"/>
    </row>
    <row r="33" spans="1:6" x14ac:dyDescent="0.25">
      <c r="A33" s="159"/>
      <c r="B33" s="159"/>
      <c r="C33" s="159"/>
      <c r="D33" s="16"/>
      <c r="E33" s="160"/>
      <c r="F33" s="160"/>
    </row>
    <row r="34" spans="1:6" x14ac:dyDescent="0.25">
      <c r="A34" s="161" t="s">
        <v>44</v>
      </c>
      <c r="B34" s="161"/>
      <c r="C34" s="161"/>
      <c r="D34" s="15"/>
      <c r="E34" s="162">
        <v>5188.4799999999996</v>
      </c>
      <c r="F34" s="162"/>
    </row>
    <row r="35" spans="1:6" x14ac:dyDescent="0.25">
      <c r="A35" s="161" t="s">
        <v>45</v>
      </c>
      <c r="B35" s="161"/>
      <c r="C35" s="161"/>
      <c r="D35" s="15"/>
      <c r="E35" s="162">
        <f>E32+E34</f>
        <v>114367.21</v>
      </c>
      <c r="F35" s="162"/>
    </row>
    <row r="36" spans="1:6" ht="71.25" customHeight="1" x14ac:dyDescent="0.25">
      <c r="A36" s="182" t="s">
        <v>55</v>
      </c>
      <c r="B36" s="183"/>
      <c r="C36" s="183"/>
      <c r="D36" s="183"/>
      <c r="E36" s="183"/>
      <c r="F36" s="183"/>
    </row>
    <row r="37" spans="1:6" x14ac:dyDescent="0.25">
      <c r="A37" s="106"/>
      <c r="B37" s="31"/>
      <c r="C37" s="31"/>
      <c r="D37" s="31"/>
      <c r="E37" s="31"/>
      <c r="F37" s="31"/>
    </row>
    <row r="38" spans="1:6" x14ac:dyDescent="0.25">
      <c r="A38" s="184"/>
      <c r="B38" s="184"/>
      <c r="C38" s="184"/>
      <c r="D38" s="184"/>
      <c r="E38" s="184"/>
      <c r="F38" s="184"/>
    </row>
    <row r="39" spans="1:6" x14ac:dyDescent="0.25">
      <c r="A39" s="113"/>
      <c r="B39" s="113"/>
      <c r="C39" s="113"/>
      <c r="D39" s="113"/>
      <c r="E39" s="113"/>
      <c r="F39" s="113"/>
    </row>
    <row r="40" spans="1:6" x14ac:dyDescent="0.25">
      <c r="A40" s="113"/>
      <c r="B40" s="113"/>
      <c r="C40" s="113"/>
      <c r="D40" s="113"/>
      <c r="E40" s="113"/>
      <c r="F40" s="113"/>
    </row>
    <row r="41" spans="1:6" x14ac:dyDescent="0.25">
      <c r="A41" s="107"/>
      <c r="B41" s="110"/>
      <c r="C41" s="110"/>
      <c r="D41" s="110"/>
      <c r="E41" s="110"/>
      <c r="F41" s="110"/>
    </row>
    <row r="42" spans="1:6" x14ac:dyDescent="0.25">
      <c r="A42" s="107"/>
      <c r="B42" s="110"/>
      <c r="C42" s="110"/>
      <c r="D42" s="110"/>
      <c r="E42" s="110"/>
      <c r="F42" s="110"/>
    </row>
    <row r="43" spans="1:6" x14ac:dyDescent="0.25">
      <c r="A43" s="107"/>
      <c r="B43" s="110"/>
      <c r="C43" s="110"/>
      <c r="D43" s="110"/>
      <c r="E43" s="110"/>
      <c r="F43" s="110"/>
    </row>
    <row r="44" spans="1:6" x14ac:dyDescent="0.25">
      <c r="A44" s="107"/>
      <c r="B44" s="110"/>
      <c r="C44" s="110"/>
      <c r="D44" s="110"/>
      <c r="E44" s="110"/>
      <c r="F44" s="110"/>
    </row>
    <row r="45" spans="1:6" x14ac:dyDescent="0.25">
      <c r="A45" s="107"/>
      <c r="B45" s="110"/>
      <c r="C45" s="110"/>
      <c r="D45" s="110"/>
      <c r="E45" s="110"/>
      <c r="F45" s="110"/>
    </row>
    <row r="46" spans="1:6" ht="67.5" x14ac:dyDescent="0.25">
      <c r="A46" s="157" t="s">
        <v>0</v>
      </c>
      <c r="B46" s="157" t="s">
        <v>1</v>
      </c>
      <c r="C46" s="18" t="s">
        <v>2</v>
      </c>
      <c r="D46" s="18" t="s">
        <v>4</v>
      </c>
      <c r="E46" s="18" t="s">
        <v>6</v>
      </c>
      <c r="F46" s="157" t="s">
        <v>8</v>
      </c>
    </row>
    <row r="47" spans="1:6" x14ac:dyDescent="0.25">
      <c r="A47" s="157"/>
      <c r="B47" s="157"/>
      <c r="C47" s="19" t="s">
        <v>3</v>
      </c>
      <c r="D47" s="19" t="s">
        <v>5</v>
      </c>
      <c r="E47" s="19" t="s">
        <v>7</v>
      </c>
      <c r="F47" s="157"/>
    </row>
    <row r="48" spans="1:6" x14ac:dyDescent="0.25">
      <c r="A48" s="111"/>
      <c r="B48" s="157" t="s">
        <v>53</v>
      </c>
      <c r="C48" s="157"/>
      <c r="D48" s="157"/>
      <c r="E48" s="157"/>
      <c r="F48" s="157"/>
    </row>
    <row r="49" spans="1:6" ht="22.5" x14ac:dyDescent="0.25">
      <c r="A49" s="20" t="s">
        <v>9</v>
      </c>
      <c r="B49" s="22">
        <v>64812.800000000003</v>
      </c>
      <c r="C49" s="22">
        <v>12383.13</v>
      </c>
      <c r="D49" s="22">
        <v>52142.53</v>
      </c>
      <c r="E49" s="22">
        <f>C49+D49</f>
        <v>64525.659999999996</v>
      </c>
      <c r="F49" s="22">
        <v>12383.13</v>
      </c>
    </row>
    <row r="50" spans="1:6" ht="22.5" x14ac:dyDescent="0.25">
      <c r="A50" s="20" t="s">
        <v>10</v>
      </c>
      <c r="B50" s="22"/>
      <c r="C50" s="12">
        <v>0</v>
      </c>
      <c r="D50" s="22"/>
      <c r="E50" s="22"/>
      <c r="F50" s="12">
        <v>0</v>
      </c>
    </row>
    <row r="51" spans="1:6" x14ac:dyDescent="0.25">
      <c r="A51" s="20" t="s">
        <v>11</v>
      </c>
      <c r="B51" s="12">
        <v>0</v>
      </c>
      <c r="C51" s="12">
        <v>0</v>
      </c>
      <c r="D51" s="12">
        <v>0</v>
      </c>
      <c r="E51" s="12">
        <f t="shared" ref="E51:E65" si="0">C51+D51</f>
        <v>0</v>
      </c>
      <c r="F51" s="12">
        <v>0</v>
      </c>
    </row>
    <row r="52" spans="1:6" ht="22.5" x14ac:dyDescent="0.25">
      <c r="A52" s="20" t="s">
        <v>12</v>
      </c>
      <c r="B52" s="12">
        <v>0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x14ac:dyDescent="0.25">
      <c r="A53" s="20" t="s">
        <v>13</v>
      </c>
      <c r="B53" s="12">
        <v>0</v>
      </c>
      <c r="C53" s="12">
        <v>0</v>
      </c>
      <c r="D53" s="12">
        <v>0</v>
      </c>
      <c r="E53" s="12">
        <f t="shared" si="0"/>
        <v>0</v>
      </c>
      <c r="F53" s="12">
        <v>0</v>
      </c>
    </row>
    <row r="54" spans="1:6" ht="22.5" x14ac:dyDescent="0.25">
      <c r="A54" s="20" t="s">
        <v>14</v>
      </c>
      <c r="B54" s="12">
        <v>0</v>
      </c>
      <c r="C54" s="12">
        <v>0</v>
      </c>
      <c r="D54" s="12">
        <v>0</v>
      </c>
      <c r="E54" s="12">
        <f t="shared" si="0"/>
        <v>0</v>
      </c>
      <c r="F54" s="12">
        <v>0</v>
      </c>
    </row>
    <row r="55" spans="1:6" x14ac:dyDescent="0.25">
      <c r="A55" s="20" t="s">
        <v>15</v>
      </c>
      <c r="B55" s="12">
        <v>0</v>
      </c>
      <c r="C55" s="12">
        <v>0</v>
      </c>
      <c r="D55" s="12">
        <v>0</v>
      </c>
      <c r="E55" s="12">
        <f t="shared" si="0"/>
        <v>0</v>
      </c>
      <c r="F55" s="12">
        <v>0</v>
      </c>
    </row>
    <row r="56" spans="1:6" ht="22.5" x14ac:dyDescent="0.25">
      <c r="A56" s="20" t="s">
        <v>16</v>
      </c>
      <c r="B56" s="12">
        <v>0</v>
      </c>
      <c r="C56" s="12">
        <v>0</v>
      </c>
      <c r="D56" s="12">
        <v>0</v>
      </c>
      <c r="E56" s="12">
        <f t="shared" si="0"/>
        <v>0</v>
      </c>
      <c r="F56" s="12">
        <v>0</v>
      </c>
    </row>
    <row r="57" spans="1:6" x14ac:dyDescent="0.25">
      <c r="A57" s="20" t="s">
        <v>17</v>
      </c>
      <c r="B57" s="12">
        <v>0</v>
      </c>
      <c r="C57" s="12">
        <v>0</v>
      </c>
      <c r="D57" s="12">
        <v>0</v>
      </c>
      <c r="E57" s="12">
        <f t="shared" si="0"/>
        <v>0</v>
      </c>
      <c r="F57" s="12">
        <v>0</v>
      </c>
    </row>
    <row r="58" spans="1:6" x14ac:dyDescent="0.25">
      <c r="A58" s="20" t="s">
        <v>18</v>
      </c>
      <c r="B58" s="12">
        <v>0</v>
      </c>
      <c r="C58" s="12">
        <v>0</v>
      </c>
      <c r="D58" s="12">
        <v>0</v>
      </c>
      <c r="E58" s="12">
        <f t="shared" si="0"/>
        <v>0</v>
      </c>
      <c r="F58" s="12">
        <v>0</v>
      </c>
    </row>
    <row r="59" spans="1:6" x14ac:dyDescent="0.25">
      <c r="A59" s="20" t="s">
        <v>19</v>
      </c>
      <c r="B59" s="12">
        <v>0</v>
      </c>
      <c r="C59" s="12">
        <v>0</v>
      </c>
      <c r="D59" s="12">
        <v>0</v>
      </c>
      <c r="E59" s="12">
        <f t="shared" si="0"/>
        <v>0</v>
      </c>
      <c r="F59" s="12">
        <v>0</v>
      </c>
    </row>
    <row r="60" spans="1:6" x14ac:dyDescent="0.25">
      <c r="A60" s="20" t="s">
        <v>20</v>
      </c>
      <c r="B60" s="12">
        <v>0</v>
      </c>
      <c r="C60" s="12">
        <v>0</v>
      </c>
      <c r="D60" s="12">
        <v>0</v>
      </c>
      <c r="E60" s="12">
        <f t="shared" si="0"/>
        <v>0</v>
      </c>
      <c r="F60" s="12">
        <v>0</v>
      </c>
    </row>
    <row r="61" spans="1:6" ht="22.5" x14ac:dyDescent="0.25">
      <c r="A61" s="20" t="s">
        <v>21</v>
      </c>
      <c r="B61" s="12">
        <v>0</v>
      </c>
      <c r="C61" s="12">
        <v>0</v>
      </c>
      <c r="D61" s="12">
        <v>0</v>
      </c>
      <c r="E61" s="12">
        <f t="shared" si="0"/>
        <v>0</v>
      </c>
      <c r="F61" s="12">
        <v>0</v>
      </c>
    </row>
    <row r="62" spans="1:6" x14ac:dyDescent="0.25">
      <c r="A62" s="20" t="s">
        <v>22</v>
      </c>
      <c r="B62" s="12">
        <v>0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ht="22.5" x14ac:dyDescent="0.25">
      <c r="A63" s="20" t="s">
        <v>23</v>
      </c>
      <c r="B63" s="22">
        <v>161.1</v>
      </c>
      <c r="C63" s="22">
        <v>0</v>
      </c>
      <c r="D63" s="22">
        <f>B63</f>
        <v>161.1</v>
      </c>
      <c r="E63" s="22">
        <f t="shared" si="0"/>
        <v>161.1</v>
      </c>
      <c r="F63" s="12">
        <v>0</v>
      </c>
    </row>
    <row r="64" spans="1:6" x14ac:dyDescent="0.25">
      <c r="A64" s="20" t="s">
        <v>24</v>
      </c>
      <c r="B64" s="12">
        <v>0</v>
      </c>
      <c r="C64" s="12">
        <v>0</v>
      </c>
      <c r="D64" s="12">
        <v>0</v>
      </c>
      <c r="E64" s="12">
        <f t="shared" si="0"/>
        <v>0</v>
      </c>
      <c r="F64" s="12">
        <v>0</v>
      </c>
    </row>
    <row r="65" spans="1:6" x14ac:dyDescent="0.25">
      <c r="A65" s="21" t="s">
        <v>25</v>
      </c>
      <c r="B65" s="54">
        <f>SUM(B49:B64)</f>
        <v>64973.9</v>
      </c>
      <c r="C65" s="54">
        <f>SUM(C49:C64)</f>
        <v>12383.13</v>
      </c>
      <c r="D65" s="54">
        <f>SUM(D49:D64)</f>
        <v>52303.63</v>
      </c>
      <c r="E65" s="54">
        <f t="shared" si="0"/>
        <v>64686.759999999995</v>
      </c>
      <c r="F65" s="54">
        <f>SUM(F49:F64)</f>
        <v>12383.13</v>
      </c>
    </row>
    <row r="66" spans="1:6" ht="111.75" customHeight="1" x14ac:dyDescent="0.25">
      <c r="A66" s="155" t="s">
        <v>26</v>
      </c>
      <c r="B66" s="156"/>
      <c r="C66" s="156"/>
      <c r="D66" s="156"/>
      <c r="E66" s="156"/>
      <c r="F66" s="156"/>
    </row>
    <row r="67" spans="1:6" x14ac:dyDescent="0.25">
      <c r="A67" s="157" t="s">
        <v>46</v>
      </c>
      <c r="B67" s="157"/>
      <c r="C67" s="157"/>
      <c r="D67" s="157"/>
      <c r="E67" s="157"/>
      <c r="F67" s="157"/>
    </row>
    <row r="68" spans="1:6" x14ac:dyDescent="0.25">
      <c r="A68" s="153" t="s">
        <v>47</v>
      </c>
      <c r="B68" s="153"/>
      <c r="C68" s="153"/>
      <c r="D68" s="153"/>
      <c r="E68" s="154">
        <f>E35</f>
        <v>114367.21</v>
      </c>
      <c r="F68" s="154"/>
    </row>
    <row r="69" spans="1:6" x14ac:dyDescent="0.25">
      <c r="A69" s="153" t="s">
        <v>48</v>
      </c>
      <c r="B69" s="153"/>
      <c r="C69" s="153"/>
      <c r="D69" s="153"/>
      <c r="E69" s="154">
        <f>C65+D65</f>
        <v>64686.759999999995</v>
      </c>
      <c r="F69" s="154"/>
    </row>
    <row r="70" spans="1:6" x14ac:dyDescent="0.25">
      <c r="A70" s="153" t="s">
        <v>49</v>
      </c>
      <c r="B70" s="153"/>
      <c r="C70" s="153"/>
      <c r="D70" s="153"/>
      <c r="E70" s="154">
        <f>E32-(E69-E34)</f>
        <v>49680.450000000012</v>
      </c>
      <c r="F70" s="154"/>
    </row>
    <row r="71" spans="1:6" x14ac:dyDescent="0.25">
      <c r="A71" s="153" t="s">
        <v>50</v>
      </c>
      <c r="B71" s="153"/>
      <c r="C71" s="153"/>
      <c r="D71" s="153"/>
      <c r="E71" s="154">
        <v>0</v>
      </c>
      <c r="F71" s="154"/>
    </row>
    <row r="72" spans="1:6" ht="15" customHeight="1" x14ac:dyDescent="0.25">
      <c r="A72" s="153" t="s">
        <v>51</v>
      </c>
      <c r="B72" s="153"/>
      <c r="C72" s="153"/>
      <c r="D72" s="153"/>
      <c r="E72" s="154">
        <f>E70-E71</f>
        <v>49680.450000000012</v>
      </c>
      <c r="F72" s="154"/>
    </row>
    <row r="73" spans="1:6" ht="9" customHeight="1" x14ac:dyDescent="0.25">
      <c r="A73" s="167" t="s">
        <v>52</v>
      </c>
      <c r="B73" s="167"/>
      <c r="C73" s="167"/>
      <c r="D73" s="167"/>
      <c r="E73" s="167"/>
      <c r="F73" s="167"/>
    </row>
    <row r="74" spans="1:6" ht="27" customHeight="1" x14ac:dyDescent="0.25">
      <c r="A74" s="163"/>
      <c r="B74" s="163"/>
      <c r="C74" s="163"/>
      <c r="D74" s="163"/>
      <c r="E74" s="163"/>
      <c r="F74" s="163"/>
    </row>
    <row r="75" spans="1:6" ht="5.25" customHeight="1" x14ac:dyDescent="0.25">
      <c r="A75" s="107"/>
      <c r="B75" s="107"/>
      <c r="C75" s="107"/>
      <c r="D75" s="107"/>
      <c r="E75" s="107"/>
      <c r="F75" s="107"/>
    </row>
    <row r="76" spans="1:6" x14ac:dyDescent="0.25">
      <c r="A76" s="43" t="s">
        <v>83</v>
      </c>
      <c r="B76" s="43"/>
      <c r="C76" s="43"/>
      <c r="D76" s="43"/>
      <c r="E76" s="43"/>
      <c r="F76" s="43"/>
    </row>
    <row r="77" spans="1:6" ht="6.75" customHeight="1" x14ac:dyDescent="0.25">
      <c r="A77" s="43"/>
      <c r="B77" s="43"/>
      <c r="C77" s="43"/>
      <c r="D77" s="43"/>
      <c r="E77" s="43"/>
      <c r="F77" s="43"/>
    </row>
    <row r="78" spans="1:6" x14ac:dyDescent="0.25">
      <c r="A78" s="43"/>
      <c r="B78" s="43"/>
      <c r="C78" s="43"/>
      <c r="D78" s="43"/>
      <c r="E78" s="43"/>
      <c r="F78" s="43"/>
    </row>
    <row r="79" spans="1:6" x14ac:dyDescent="0.25">
      <c r="A79" s="169" t="s">
        <v>67</v>
      </c>
      <c r="B79" s="169"/>
      <c r="C79" s="169"/>
      <c r="D79" s="169"/>
      <c r="E79" s="169"/>
      <c r="F79" s="169"/>
    </row>
  </sheetData>
  <mergeCells count="57">
    <mergeCell ref="A73:F74"/>
    <mergeCell ref="A79:F79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3:C33"/>
    <mergeCell ref="E33:F33"/>
    <mergeCell ref="A34:C34"/>
    <mergeCell ref="E34:F34"/>
    <mergeCell ref="A35:C35"/>
    <mergeCell ref="E35:F35"/>
    <mergeCell ref="A36:F36"/>
    <mergeCell ref="A38:F38"/>
    <mergeCell ref="A46:A47"/>
    <mergeCell ref="B46:B47"/>
    <mergeCell ref="F46:F47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Anual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16.1</cp:lastModifiedBy>
  <cp:lastPrinted>2019-02-11T16:48:04Z</cp:lastPrinted>
  <dcterms:created xsi:type="dcterms:W3CDTF">2018-02-28T15:17:54Z</dcterms:created>
  <dcterms:modified xsi:type="dcterms:W3CDTF">2019-02-18T11:50:11Z</dcterms:modified>
</cp:coreProperties>
</file>