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ao\Desktop\"/>
    </mc:Choice>
  </mc:AlternateContent>
  <bookViews>
    <workbookView xWindow="0" yWindow="0" windowWidth="20490" windowHeight="7755"/>
  </bookViews>
  <sheets>
    <sheet name="Julho" sheetId="7" r:id="rId1"/>
    <sheet name="Oculta" sheetId="8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7" l="1"/>
  <c r="D67" i="7" s="1"/>
  <c r="E67" i="7" s="1"/>
  <c r="F53" i="7"/>
  <c r="D53" i="7"/>
  <c r="C53" i="7"/>
  <c r="B11" i="8"/>
  <c r="B7" i="8"/>
  <c r="C5" i="8" s="1"/>
  <c r="E29" i="7"/>
  <c r="A23" i="8"/>
  <c r="B22" i="8" s="1"/>
  <c r="C15" i="8"/>
  <c r="C9" i="8"/>
  <c r="C3" i="8"/>
  <c r="E68" i="7"/>
  <c r="E35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30" i="7"/>
  <c r="F69" i="7" l="1"/>
  <c r="D9" i="8"/>
  <c r="E33" i="7"/>
  <c r="E36" i="7" s="1"/>
  <c r="E72" i="7" s="1"/>
  <c r="B69" i="7"/>
  <c r="D69" i="7"/>
  <c r="C69" i="7"/>
  <c r="E53" i="7"/>
  <c r="E69" i="7" l="1"/>
  <c r="E73" i="7"/>
  <c r="E74" i="7" s="1"/>
  <c r="E76" i="7" s="1"/>
  <c r="C22" i="8" s="1"/>
</calcChain>
</file>

<file path=xl/sharedStrings.xml><?xml version="1.0" encoding="utf-8"?>
<sst xmlns="http://schemas.openxmlformats.org/spreadsheetml/2006/main" count="80" uniqueCount="75">
  <si>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</si>
  <si>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</si>
  <si>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</si>
  <si>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</si>
  <si>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</si>
  <si>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</si>
  <si>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</si>
  <si>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</si>
  <si>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</si>
  <si>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</si>
  <si>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</si>
  <si>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</si>
  <si>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</si>
  <si>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</si>
  <si>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</si>
  <si>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</si>
  <si>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</si>
  <si>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</si>
  <si>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</si>
  <si>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</si>
  <si>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</si>
  <si>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</si>
  <si>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</si>
  <si>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</si>
  <si>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</si>
  <si>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</si>
  <si>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</si>
  <si>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</si>
  <si>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</si>
  <si>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</si>
  <si>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</si>
  <si>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</si>
  <si>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</si>
  <si>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</si>
  <si>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</si>
  <si>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</si>
  <si>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</si>
  <si>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</si>
  <si>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</si>
  <si>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</si>
  <si>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</si>
  <si>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</si>
  <si>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</si>
  <si>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</si>
  <si>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</si>
  <si>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</si>
  <si>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</si>
  <si>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</si>
  <si>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</si>
  <si>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</si>
  <si>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</si>
  <si>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</si>
  <si>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</si>
  <si>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</si>
  <si>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</si>
  <si>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</si>
  <si>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2020
ORIGEM DOS RECURSOS (1):  MUNICIPAL</t>
  </si>
  <si>
    <t>01/01/2020 a 31/12/2020</t>
  </si>
  <si>
    <t>Bruto Folha</t>
  </si>
  <si>
    <t>FGTS</t>
  </si>
  <si>
    <t>Salário PMV</t>
  </si>
  <si>
    <t>Férias</t>
  </si>
  <si>
    <t>13 Salário</t>
  </si>
  <si>
    <t>Uniodonto</t>
  </si>
  <si>
    <t>Unimed</t>
  </si>
  <si>
    <t>INSS</t>
  </si>
  <si>
    <t>IRRF</t>
  </si>
  <si>
    <t>Folha a Pagar</t>
  </si>
  <si>
    <t>Recursos proprios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</si>
  <si>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</si>
  <si>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 xml:space="preserve">Farmacia </t>
  </si>
  <si>
    <t>MENSAL: JULHO</t>
  </si>
  <si>
    <t>07/2020*</t>
  </si>
  <si>
    <t>Julho</t>
  </si>
  <si>
    <t>Vinhedo-SP 10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</si>
</sst>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44" fontId="7" fillId="0" borderId="1" xfId="0" applyNumberFormat="1" applyFont="1" applyBorder="1" applyAlignment="1">
      <alignment horizontal="right" vertical="center" wrapText="1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4" fontId="0" fillId="4" borderId="0" xfId="1" applyFont="1" applyFill="1" applyBorder="1" applyAlignment="1">
      <alignment horizontal="center" vertical="center"/>
    </xf>
    <xf numFmtId="0" fontId="0" fillId="4" borderId="3" xfId="0" applyFill="1" applyBorder="1"/>
    <xf numFmtId="44" fontId="0" fillId="4" borderId="3" xfId="1" applyFont="1" applyFill="1" applyBorder="1"/>
    <xf numFmtId="44" fontId="0" fillId="8" borderId="1" xfId="0" applyNumberFormat="1" applyFill="1" applyBorder="1"/>
    <xf numFmtId="44" fontId="0" fillId="0" borderId="1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4" borderId="5" xfId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4" fontId="0" fillId="7" borderId="1" xfId="1" applyFont="1" applyFill="1" applyBorder="1" applyAlignment="1">
      <alignment horizontal="center" vertical="center"/>
    </xf>
    <xf numFmtId="44" fontId="0" fillId="8" borderId="1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44" fontId="4" fillId="9" borderId="1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FE2C971-D3B4-414B-AD09-47CC65931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142875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E2BB393A-FA17-4741-8FB0-3C85231BF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58425"/>
          <a:ext cx="6438900" cy="123825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5B073FD8-CCB7-4A01-9F60-C7BD0DD033CC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abSelected="1" workbookViewId="0">
      <selection activeCell="E94" sqref="E94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11" customWidth="1"/>
    <col min="8" max="12" width="13.28515625" bestFit="1" customWidth="1"/>
    <col min="13" max="13" width="5.7109375" customWidth="1"/>
    <col min="14" max="14" width="3.42578125" customWidth="1"/>
    <col min="15" max="15" width="4.42578125" customWidth="1"/>
    <col min="16" max="16" width="8.5703125" bestFit="1" customWidth="1"/>
    <col min="17" max="17" width="4" customWidth="1"/>
    <col min="18" max="18" width="2.7109375" customWidth="1"/>
    <col min="19" max="19" width="6.140625" customWidth="1"/>
  </cols>
  <sheetData>
    <row r="7" spans="1:6" ht="6.75" customHeight="1" x14ac:dyDescent="0.25">
      <c r="A7" s="39" t="s">
        <v>71</v>
      </c>
      <c r="B7" s="39"/>
      <c r="C7" s="39"/>
      <c r="D7" s="39"/>
      <c r="E7" s="39"/>
      <c r="F7" s="39"/>
    </row>
    <row r="8" spans="1:6" ht="14.25" customHeight="1" x14ac:dyDescent="0.25">
      <c r="A8" s="39"/>
      <c r="B8" s="39"/>
      <c r="C8" s="39"/>
      <c r="D8" s="39"/>
      <c r="E8" s="39"/>
      <c r="F8" s="39"/>
    </row>
    <row r="9" spans="1:6" ht="30" customHeight="1" x14ac:dyDescent="0.25">
      <c r="A9" s="40" t="s">
        <v>0</v>
      </c>
      <c r="B9" s="41"/>
      <c r="C9" s="41"/>
      <c r="D9" s="41"/>
      <c r="E9" s="41"/>
      <c r="F9" s="41"/>
    </row>
    <row r="10" spans="1:6" ht="144.75" customHeight="1" x14ac:dyDescent="0.25">
      <c r="A10" s="42" t="s">
        <v>56</v>
      </c>
      <c r="B10" s="43"/>
      <c r="C10" s="43"/>
      <c r="D10" s="43"/>
      <c r="E10" s="43"/>
      <c r="F10" s="43"/>
    </row>
    <row r="11" spans="1:6" ht="6" customHeight="1" x14ac:dyDescent="0.25">
      <c r="A11" s="44"/>
      <c r="B11" s="44"/>
      <c r="C11" s="44"/>
      <c r="D11" s="44"/>
      <c r="E11" s="44"/>
      <c r="F11" s="44"/>
    </row>
    <row r="12" spans="1:6" x14ac:dyDescent="0.25">
      <c r="A12" s="45" t="s">
        <v>1</v>
      </c>
      <c r="B12" s="45"/>
      <c r="C12" s="45"/>
      <c r="D12" s="33" t="s">
        <v>2</v>
      </c>
      <c r="E12" s="33" t="s">
        <v>3</v>
      </c>
      <c r="F12" s="33" t="s">
        <v>4</v>
      </c>
    </row>
    <row r="13" spans="1:6" ht="18.75" customHeight="1" x14ac:dyDescent="0.25">
      <c r="A13" s="46" t="s">
        <v>5</v>
      </c>
      <c r="B13" s="46"/>
      <c r="C13" s="46"/>
      <c r="D13" s="1" t="s">
        <v>72</v>
      </c>
      <c r="E13" s="2" t="s">
        <v>57</v>
      </c>
      <c r="F13" s="3">
        <v>229010</v>
      </c>
    </row>
    <row r="14" spans="1:6" x14ac:dyDescent="0.25">
      <c r="A14" s="46" t="s">
        <v>6</v>
      </c>
      <c r="B14" s="46"/>
      <c r="C14" s="46"/>
      <c r="D14" s="2"/>
      <c r="E14" s="2"/>
      <c r="F14" s="34"/>
    </row>
    <row r="15" spans="1:6" x14ac:dyDescent="0.25">
      <c r="A15" s="46" t="s">
        <v>6</v>
      </c>
      <c r="B15" s="46"/>
      <c r="C15" s="46"/>
      <c r="D15" s="2"/>
      <c r="E15" s="2"/>
      <c r="F15" s="34"/>
    </row>
    <row r="16" spans="1:6" ht="15" customHeight="1" x14ac:dyDescent="0.25">
      <c r="A16" s="47"/>
      <c r="B16" s="48"/>
      <c r="C16" s="48"/>
      <c r="D16" s="48"/>
      <c r="E16" s="48"/>
      <c r="F16" s="48"/>
    </row>
    <row r="17" spans="1:6" x14ac:dyDescent="0.25">
      <c r="A17" s="45" t="s">
        <v>7</v>
      </c>
      <c r="B17" s="45"/>
      <c r="C17" s="45"/>
      <c r="D17" s="45"/>
      <c r="E17" s="45"/>
      <c r="F17" s="45"/>
    </row>
    <row r="18" spans="1:6" ht="27" x14ac:dyDescent="0.25">
      <c r="A18" s="33" t="s">
        <v>8</v>
      </c>
      <c r="B18" s="33" t="s">
        <v>9</v>
      </c>
      <c r="C18" s="33" t="s">
        <v>10</v>
      </c>
      <c r="D18" s="33" t="s">
        <v>11</v>
      </c>
      <c r="E18" s="45" t="s">
        <v>12</v>
      </c>
      <c r="F18" s="45"/>
    </row>
    <row r="19" spans="1:6" x14ac:dyDescent="0.25">
      <c r="A19" s="4">
        <v>44032</v>
      </c>
      <c r="B19" s="5">
        <v>15640</v>
      </c>
      <c r="C19" s="4">
        <v>44032</v>
      </c>
      <c r="D19" s="36">
        <v>201017</v>
      </c>
      <c r="E19" s="38">
        <v>15640</v>
      </c>
      <c r="F19" s="38"/>
    </row>
    <row r="20" spans="1:6" x14ac:dyDescent="0.25">
      <c r="A20" s="36"/>
      <c r="B20" s="6"/>
      <c r="C20" s="4"/>
      <c r="D20" s="6"/>
      <c r="E20" s="38"/>
      <c r="F20" s="38"/>
    </row>
    <row r="21" spans="1:6" x14ac:dyDescent="0.25">
      <c r="A21" s="36"/>
      <c r="B21" s="6"/>
      <c r="C21" s="36"/>
      <c r="D21" s="6"/>
      <c r="E21" s="38"/>
      <c r="F21" s="38"/>
    </row>
    <row r="22" spans="1:6" x14ac:dyDescent="0.25">
      <c r="A22" s="36"/>
      <c r="B22" s="6"/>
      <c r="C22" s="36"/>
      <c r="D22" s="6"/>
      <c r="E22" s="38"/>
      <c r="F22" s="38"/>
    </row>
    <row r="23" spans="1:6" x14ac:dyDescent="0.25">
      <c r="A23" s="36"/>
      <c r="B23" s="6"/>
      <c r="C23" s="36"/>
      <c r="D23" s="6"/>
      <c r="E23" s="38"/>
      <c r="F23" s="38"/>
    </row>
    <row r="24" spans="1:6" x14ac:dyDescent="0.25">
      <c r="A24" s="36"/>
      <c r="B24" s="6"/>
      <c r="C24" s="36"/>
      <c r="D24" s="6"/>
      <c r="E24" s="38"/>
      <c r="F24" s="38"/>
    </row>
    <row r="25" spans="1:6" x14ac:dyDescent="0.25">
      <c r="A25" s="36"/>
      <c r="B25" s="6"/>
      <c r="C25" s="36"/>
      <c r="D25" s="6"/>
      <c r="E25" s="38"/>
      <c r="F25" s="38"/>
    </row>
    <row r="26" spans="1:6" x14ac:dyDescent="0.25">
      <c r="A26" s="2"/>
      <c r="B26" s="7"/>
      <c r="C26" s="7"/>
      <c r="D26" s="2"/>
      <c r="E26" s="38"/>
      <c r="F26" s="38"/>
    </row>
    <row r="27" spans="1:6" x14ac:dyDescent="0.25">
      <c r="A27" s="2"/>
      <c r="B27" s="7"/>
      <c r="C27" s="7"/>
      <c r="D27" s="7"/>
      <c r="E27" s="38"/>
      <c r="F27" s="38"/>
    </row>
    <row r="28" spans="1:6" x14ac:dyDescent="0.25">
      <c r="A28" s="2"/>
      <c r="B28" s="7"/>
      <c r="C28" s="7"/>
      <c r="D28" s="7"/>
      <c r="E28" s="38"/>
      <c r="F28" s="38"/>
    </row>
    <row r="29" spans="1:6" x14ac:dyDescent="0.25">
      <c r="A29" s="49" t="s">
        <v>13</v>
      </c>
      <c r="B29" s="49"/>
      <c r="C29" s="49"/>
      <c r="D29" s="7"/>
      <c r="E29" s="38" t="e">
        <f>#REF!</f>
        <v>#REF!</v>
      </c>
      <c r="F29" s="38"/>
    </row>
    <row r="30" spans="1:6" x14ac:dyDescent="0.25">
      <c r="A30" s="49" t="s">
        <v>14</v>
      </c>
      <c r="B30" s="49"/>
      <c r="C30" s="49"/>
      <c r="D30" s="7"/>
      <c r="E30" s="38">
        <f>E19+E20</f>
        <v>15640</v>
      </c>
      <c r="F30" s="38"/>
    </row>
    <row r="31" spans="1:6" x14ac:dyDescent="0.25">
      <c r="A31" s="49" t="s">
        <v>15</v>
      </c>
      <c r="B31" s="49"/>
      <c r="C31" s="49"/>
      <c r="D31" s="7"/>
      <c r="E31" s="38">
        <v>6.82</v>
      </c>
      <c r="F31" s="38"/>
    </row>
    <row r="32" spans="1:6" x14ac:dyDescent="0.25">
      <c r="A32" s="49" t="s">
        <v>16</v>
      </c>
      <c r="B32" s="49"/>
      <c r="C32" s="49"/>
      <c r="D32" s="7"/>
      <c r="E32" s="38"/>
      <c r="F32" s="38"/>
    </row>
    <row r="33" spans="1:6" x14ac:dyDescent="0.25">
      <c r="A33" s="49" t="s">
        <v>17</v>
      </c>
      <c r="B33" s="49"/>
      <c r="C33" s="49"/>
      <c r="D33" s="7"/>
      <c r="E33" s="38" t="e">
        <f>E29+E30+E31+E32</f>
        <v>#REF!</v>
      </c>
      <c r="F33" s="38"/>
    </row>
    <row r="34" spans="1:6" x14ac:dyDescent="0.25">
      <c r="A34" s="50"/>
      <c r="B34" s="50"/>
      <c r="C34" s="50"/>
      <c r="D34" s="8"/>
      <c r="E34" s="51"/>
      <c r="F34" s="51"/>
    </row>
    <row r="35" spans="1:6" x14ac:dyDescent="0.25">
      <c r="A35" s="49" t="s">
        <v>18</v>
      </c>
      <c r="B35" s="49"/>
      <c r="C35" s="49"/>
      <c r="D35" s="7"/>
      <c r="E35" s="52">
        <f>Oculta!C18</f>
        <v>12.83</v>
      </c>
      <c r="F35" s="52"/>
    </row>
    <row r="36" spans="1:6" x14ac:dyDescent="0.25">
      <c r="A36" s="49" t="s">
        <v>19</v>
      </c>
      <c r="B36" s="49"/>
      <c r="C36" s="49"/>
      <c r="D36" s="7"/>
      <c r="E36" s="52" t="e">
        <f>E33+E35</f>
        <v>#REF!</v>
      </c>
      <c r="F36" s="52"/>
    </row>
    <row r="37" spans="1:6" ht="54" customHeight="1" x14ac:dyDescent="0.25">
      <c r="A37" s="58" t="s">
        <v>69</v>
      </c>
      <c r="B37" s="59"/>
      <c r="C37" s="59"/>
      <c r="D37" s="59"/>
      <c r="E37" s="59"/>
      <c r="F37" s="59"/>
    </row>
    <row r="38" spans="1:6" ht="15" customHeight="1" x14ac:dyDescent="0.25">
      <c r="A38" s="60"/>
      <c r="B38" s="60"/>
      <c r="C38" s="60"/>
      <c r="D38" s="60"/>
      <c r="E38" s="60"/>
      <c r="F38" s="60"/>
    </row>
    <row r="39" spans="1:6" ht="15" customHeight="1" x14ac:dyDescent="0.25">
      <c r="A39" s="32"/>
      <c r="B39" s="32"/>
      <c r="C39" s="32"/>
      <c r="D39" s="32"/>
      <c r="E39" s="32"/>
      <c r="F39" s="32"/>
    </row>
    <row r="40" spans="1:6" ht="15" customHeight="1" x14ac:dyDescent="0.25">
      <c r="A40" s="32"/>
      <c r="B40" s="32"/>
      <c r="C40" s="32"/>
      <c r="D40" s="32"/>
      <c r="E40" s="32"/>
      <c r="F40" s="32"/>
    </row>
    <row r="41" spans="1:6" ht="15" customHeight="1" x14ac:dyDescent="0.25">
      <c r="A41" s="61"/>
      <c r="B41" s="61"/>
      <c r="C41" s="61"/>
      <c r="D41" s="61"/>
      <c r="E41" s="61"/>
      <c r="F41" s="61"/>
    </row>
    <row r="42" spans="1:6" ht="15" customHeight="1" x14ac:dyDescent="0.25">
      <c r="A42" s="32"/>
      <c r="B42" s="32"/>
      <c r="C42" s="32"/>
      <c r="D42" s="32"/>
      <c r="E42" s="32"/>
      <c r="F42" s="32"/>
    </row>
    <row r="43" spans="1:6" ht="15" customHeight="1" x14ac:dyDescent="0.25">
      <c r="A43" s="32"/>
      <c r="B43" s="32"/>
      <c r="C43" s="32"/>
      <c r="D43" s="32"/>
      <c r="E43" s="32"/>
      <c r="F43" s="32"/>
    </row>
    <row r="44" spans="1:6" ht="15" customHeight="1" x14ac:dyDescent="0.25">
      <c r="A44" s="32"/>
      <c r="B44" s="32"/>
      <c r="C44" s="32"/>
      <c r="D44" s="32"/>
      <c r="E44" s="32"/>
      <c r="F44" s="32"/>
    </row>
    <row r="45" spans="1:6" ht="15" customHeight="1" x14ac:dyDescent="0.25">
      <c r="A45" s="32"/>
      <c r="B45" s="32"/>
      <c r="C45" s="32"/>
      <c r="D45" s="32"/>
      <c r="E45" s="32"/>
      <c r="F45" s="32"/>
    </row>
    <row r="46" spans="1:6" ht="15" customHeight="1" x14ac:dyDescent="0.25">
      <c r="A46" s="32"/>
      <c r="B46" s="32"/>
      <c r="C46" s="32"/>
      <c r="D46" s="32"/>
      <c r="E46" s="32"/>
      <c r="F46" s="32"/>
    </row>
    <row r="47" spans="1:6" ht="15" customHeight="1" x14ac:dyDescent="0.25">
      <c r="A47" s="32"/>
      <c r="B47" s="32"/>
      <c r="C47" s="32"/>
      <c r="D47" s="32"/>
      <c r="E47" s="32"/>
      <c r="F47" s="32"/>
    </row>
    <row r="48" spans="1:6" ht="15" customHeight="1" x14ac:dyDescent="0.25">
      <c r="A48" s="32"/>
      <c r="B48" s="32"/>
      <c r="C48" s="32"/>
      <c r="D48" s="32"/>
      <c r="E48" s="32"/>
      <c r="F48" s="32"/>
    </row>
    <row r="49" spans="1:6" ht="15" customHeight="1" x14ac:dyDescent="0.25">
      <c r="A49" s="32"/>
      <c r="B49" s="32"/>
      <c r="C49" s="32"/>
      <c r="D49" s="32"/>
      <c r="E49" s="32"/>
      <c r="F49" s="32"/>
    </row>
    <row r="50" spans="1:6" ht="65.25" customHeight="1" x14ac:dyDescent="0.25">
      <c r="A50" s="53" t="s">
        <v>20</v>
      </c>
      <c r="B50" s="53" t="s">
        <v>21</v>
      </c>
      <c r="C50" s="9" t="s">
        <v>22</v>
      </c>
      <c r="D50" s="9" t="s">
        <v>23</v>
      </c>
      <c r="E50" s="9" t="s">
        <v>24</v>
      </c>
      <c r="F50" s="53" t="s">
        <v>25</v>
      </c>
    </row>
    <row r="51" spans="1:6" x14ac:dyDescent="0.25">
      <c r="A51" s="53"/>
      <c r="B51" s="53"/>
      <c r="C51" s="10" t="s">
        <v>26</v>
      </c>
      <c r="D51" s="10" t="s">
        <v>27</v>
      </c>
      <c r="E51" s="10" t="s">
        <v>28</v>
      </c>
      <c r="F51" s="53"/>
    </row>
    <row r="52" spans="1:6" x14ac:dyDescent="0.25">
      <c r="A52" s="35"/>
      <c r="B52" s="53" t="s">
        <v>29</v>
      </c>
      <c r="C52" s="53"/>
      <c r="D52" s="53"/>
      <c r="E52" s="53"/>
      <c r="F52" s="53"/>
    </row>
    <row r="53" spans="1:6" ht="19.5" customHeight="1" x14ac:dyDescent="0.25">
      <c r="A53" s="11" t="s">
        <v>30</v>
      </c>
      <c r="B53" s="5">
        <v>21186.45</v>
      </c>
      <c r="C53" s="24">
        <f>Oculta!B9+Oculta!C15</f>
        <v>19345.12</v>
      </c>
      <c r="D53" s="24">
        <f>Oculta!B10+Oculta!B11+Oculta!B13+Oculta!C18</f>
        <v>5201.16</v>
      </c>
      <c r="E53" s="5">
        <f>C53+D53</f>
        <v>24546.28</v>
      </c>
      <c r="F53" s="5">
        <f>Oculta!C5</f>
        <v>21078.21</v>
      </c>
    </row>
    <row r="54" spans="1:6" ht="17.25" customHeight="1" x14ac:dyDescent="0.25">
      <c r="A54" s="11" t="s">
        <v>31</v>
      </c>
      <c r="B54" s="6">
        <v>0</v>
      </c>
      <c r="C54" s="6">
        <v>0</v>
      </c>
      <c r="D54" s="6">
        <v>0</v>
      </c>
      <c r="E54" s="6">
        <f t="shared" ref="E54:E69" si="0">C54+D54</f>
        <v>0</v>
      </c>
      <c r="F54" s="6">
        <v>0</v>
      </c>
    </row>
    <row r="55" spans="1:6" ht="15" customHeight="1" x14ac:dyDescent="0.25">
      <c r="A55" s="11" t="s">
        <v>32</v>
      </c>
      <c r="B55" s="6">
        <v>0</v>
      </c>
      <c r="C55" s="6">
        <v>0</v>
      </c>
      <c r="D55" s="6">
        <v>0</v>
      </c>
      <c r="E55" s="6">
        <f t="shared" si="0"/>
        <v>0</v>
      </c>
      <c r="F55" s="6">
        <v>0</v>
      </c>
    </row>
    <row r="56" spans="1:6" ht="21.75" customHeight="1" x14ac:dyDescent="0.25">
      <c r="A56" s="11" t="s">
        <v>33</v>
      </c>
      <c r="B56" s="6">
        <v>0</v>
      </c>
      <c r="C56" s="6">
        <v>0</v>
      </c>
      <c r="D56" s="6">
        <v>0</v>
      </c>
      <c r="E56" s="6">
        <f t="shared" si="0"/>
        <v>0</v>
      </c>
      <c r="F56" s="6">
        <v>0</v>
      </c>
    </row>
    <row r="57" spans="1:6" x14ac:dyDescent="0.25">
      <c r="A57" s="11" t="s">
        <v>34</v>
      </c>
      <c r="B57" s="6">
        <v>0</v>
      </c>
      <c r="C57" s="6">
        <v>0</v>
      </c>
      <c r="D57" s="6">
        <v>0</v>
      </c>
      <c r="E57" s="6">
        <f t="shared" si="0"/>
        <v>0</v>
      </c>
      <c r="F57" s="6">
        <v>0</v>
      </c>
    </row>
    <row r="58" spans="1:6" ht="22.5" x14ac:dyDescent="0.25">
      <c r="A58" s="11" t="s">
        <v>35</v>
      </c>
      <c r="B58" s="6">
        <v>0</v>
      </c>
      <c r="C58" s="6">
        <v>0</v>
      </c>
      <c r="D58" s="6">
        <v>0</v>
      </c>
      <c r="E58" s="6">
        <f t="shared" si="0"/>
        <v>0</v>
      </c>
      <c r="F58" s="6">
        <v>0</v>
      </c>
    </row>
    <row r="59" spans="1:6" x14ac:dyDescent="0.25">
      <c r="A59" s="11" t="s">
        <v>36</v>
      </c>
      <c r="B59" s="6">
        <v>0</v>
      </c>
      <c r="C59" s="6">
        <v>0</v>
      </c>
      <c r="D59" s="6">
        <v>0</v>
      </c>
      <c r="E59" s="6">
        <f t="shared" si="0"/>
        <v>0</v>
      </c>
      <c r="F59" s="6">
        <v>0</v>
      </c>
    </row>
    <row r="60" spans="1:6" ht="22.5" x14ac:dyDescent="0.25">
      <c r="A60" s="11" t="s">
        <v>37</v>
      </c>
      <c r="B60" s="6">
        <v>0</v>
      </c>
      <c r="C60" s="6">
        <v>0</v>
      </c>
      <c r="D60" s="6">
        <v>0</v>
      </c>
      <c r="E60" s="6">
        <f t="shared" si="0"/>
        <v>0</v>
      </c>
      <c r="F60" s="6">
        <v>0</v>
      </c>
    </row>
    <row r="61" spans="1:6" x14ac:dyDescent="0.25">
      <c r="A61" s="11" t="s">
        <v>38</v>
      </c>
      <c r="B61" s="6">
        <v>0</v>
      </c>
      <c r="C61" s="6">
        <v>0</v>
      </c>
      <c r="D61" s="6">
        <v>0</v>
      </c>
      <c r="E61" s="6">
        <f t="shared" si="0"/>
        <v>0</v>
      </c>
      <c r="F61" s="6">
        <v>0</v>
      </c>
    </row>
    <row r="62" spans="1:6" x14ac:dyDescent="0.25">
      <c r="A62" s="11" t="s">
        <v>39</v>
      </c>
      <c r="B62" s="6">
        <v>0</v>
      </c>
      <c r="C62" s="6">
        <v>0</v>
      </c>
      <c r="D62" s="6">
        <v>0</v>
      </c>
      <c r="E62" s="6">
        <f t="shared" si="0"/>
        <v>0</v>
      </c>
      <c r="F62" s="6">
        <v>0</v>
      </c>
    </row>
    <row r="63" spans="1:6" x14ac:dyDescent="0.25">
      <c r="A63" s="11" t="s">
        <v>40</v>
      </c>
      <c r="B63" s="6">
        <v>0</v>
      </c>
      <c r="C63" s="6">
        <v>0</v>
      </c>
      <c r="D63" s="6">
        <v>0</v>
      </c>
      <c r="E63" s="6">
        <f t="shared" si="0"/>
        <v>0</v>
      </c>
      <c r="F63" s="6">
        <v>0</v>
      </c>
    </row>
    <row r="64" spans="1:6" x14ac:dyDescent="0.25">
      <c r="A64" s="11" t="s">
        <v>41</v>
      </c>
      <c r="B64" s="6">
        <v>0</v>
      </c>
      <c r="C64" s="6">
        <v>0</v>
      </c>
      <c r="D64" s="6">
        <v>0</v>
      </c>
      <c r="E64" s="6">
        <f t="shared" si="0"/>
        <v>0</v>
      </c>
      <c r="F64" s="6">
        <v>0</v>
      </c>
    </row>
    <row r="65" spans="1:9" ht="22.5" x14ac:dyDescent="0.25">
      <c r="A65" s="11" t="s">
        <v>42</v>
      </c>
      <c r="B65" s="6">
        <v>0</v>
      </c>
      <c r="C65" s="6">
        <v>0</v>
      </c>
      <c r="D65" s="6">
        <v>0</v>
      </c>
      <c r="E65" s="6">
        <f t="shared" si="0"/>
        <v>0</v>
      </c>
      <c r="F65" s="6">
        <v>0</v>
      </c>
    </row>
    <row r="66" spans="1:9" x14ac:dyDescent="0.25">
      <c r="A66" s="11" t="s">
        <v>43</v>
      </c>
      <c r="B66" s="6">
        <v>0</v>
      </c>
      <c r="C66" s="6">
        <v>0</v>
      </c>
      <c r="D66" s="6">
        <v>0</v>
      </c>
      <c r="E66" s="6">
        <f t="shared" si="0"/>
        <v>0</v>
      </c>
      <c r="F66" s="6">
        <v>0</v>
      </c>
    </row>
    <row r="67" spans="1:9" ht="22.5" x14ac:dyDescent="0.25">
      <c r="A67" s="11" t="s">
        <v>44</v>
      </c>
      <c r="B67" s="5">
        <f>1.5+1+3.16+0.07</f>
        <v>5.73</v>
      </c>
      <c r="C67" s="6">
        <v>0</v>
      </c>
      <c r="D67" s="24">
        <f>B67</f>
        <v>5.73</v>
      </c>
      <c r="E67" s="6">
        <f t="shared" si="0"/>
        <v>5.73</v>
      </c>
      <c r="F67" s="5">
        <v>0</v>
      </c>
    </row>
    <row r="68" spans="1:9" x14ac:dyDescent="0.25">
      <c r="A68" s="11" t="s">
        <v>45</v>
      </c>
      <c r="B68" s="6">
        <v>0</v>
      </c>
      <c r="C68" s="6">
        <v>0</v>
      </c>
      <c r="D68" s="6">
        <v>0</v>
      </c>
      <c r="E68" s="6">
        <f t="shared" si="0"/>
        <v>0</v>
      </c>
      <c r="F68" s="6">
        <v>0</v>
      </c>
    </row>
    <row r="69" spans="1:9" x14ac:dyDescent="0.25">
      <c r="A69" s="12" t="s">
        <v>46</v>
      </c>
      <c r="B69" s="5">
        <f>SUM(B53:B68)</f>
        <v>21192.18</v>
      </c>
      <c r="C69" s="5">
        <f>SUM(C53:C68)</f>
        <v>19345.12</v>
      </c>
      <c r="D69" s="5">
        <f>SUM(D53:D68)</f>
        <v>5206.8899999999994</v>
      </c>
      <c r="E69" s="5">
        <f t="shared" si="0"/>
        <v>24552.01</v>
      </c>
      <c r="F69" s="5">
        <f>SUM(F53:F68)</f>
        <v>21078.21</v>
      </c>
    </row>
    <row r="70" spans="1:9" ht="110.25" customHeight="1" x14ac:dyDescent="0.25">
      <c r="A70" s="54" t="s">
        <v>47</v>
      </c>
      <c r="B70" s="55"/>
      <c r="C70" s="55"/>
      <c r="D70" s="55"/>
      <c r="E70" s="55"/>
      <c r="F70" s="55"/>
      <c r="I70" s="13"/>
    </row>
    <row r="71" spans="1:9" ht="13.5" customHeight="1" x14ac:dyDescent="0.25">
      <c r="A71" s="53" t="s">
        <v>48</v>
      </c>
      <c r="B71" s="53"/>
      <c r="C71" s="53"/>
      <c r="D71" s="53"/>
      <c r="E71" s="53"/>
      <c r="F71" s="53"/>
    </row>
    <row r="72" spans="1:9" ht="12.75" customHeight="1" x14ac:dyDescent="0.25">
      <c r="A72" s="56" t="s">
        <v>49</v>
      </c>
      <c r="B72" s="56"/>
      <c r="C72" s="56"/>
      <c r="D72" s="56"/>
      <c r="E72" s="57" t="e">
        <f>E36</f>
        <v>#REF!</v>
      </c>
      <c r="F72" s="57"/>
    </row>
    <row r="73" spans="1:9" ht="12" customHeight="1" x14ac:dyDescent="0.25">
      <c r="A73" s="56" t="s">
        <v>50</v>
      </c>
      <c r="B73" s="56"/>
      <c r="C73" s="56"/>
      <c r="D73" s="56"/>
      <c r="E73" s="57">
        <f>C69+D69</f>
        <v>24552.01</v>
      </c>
      <c r="F73" s="57"/>
    </row>
    <row r="74" spans="1:9" ht="14.25" customHeight="1" x14ac:dyDescent="0.25">
      <c r="A74" s="56" t="s">
        <v>51</v>
      </c>
      <c r="B74" s="56"/>
      <c r="C74" s="56"/>
      <c r="D74" s="56"/>
      <c r="E74" s="57" t="e">
        <f>E33-(E73-E35)</f>
        <v>#REF!</v>
      </c>
      <c r="F74" s="57"/>
    </row>
    <row r="75" spans="1:9" ht="13.5" customHeight="1" x14ac:dyDescent="0.25">
      <c r="A75" s="56" t="s">
        <v>52</v>
      </c>
      <c r="B75" s="56"/>
      <c r="C75" s="56"/>
      <c r="D75" s="56"/>
      <c r="E75" s="57">
        <v>0</v>
      </c>
      <c r="F75" s="57"/>
    </row>
    <row r="76" spans="1:9" ht="14.25" customHeight="1" x14ac:dyDescent="0.25">
      <c r="A76" s="74" t="s">
        <v>53</v>
      </c>
      <c r="B76" s="74"/>
      <c r="C76" s="74"/>
      <c r="D76" s="74"/>
      <c r="E76" s="75" t="e">
        <f>E74-E75</f>
        <v>#REF!</v>
      </c>
      <c r="F76" s="75"/>
    </row>
    <row r="77" spans="1:9" ht="17.25" customHeight="1" x14ac:dyDescent="0.25">
      <c r="A77" s="58" t="s">
        <v>54</v>
      </c>
      <c r="B77" s="58"/>
      <c r="C77" s="58"/>
      <c r="D77" s="58"/>
      <c r="E77" s="58"/>
      <c r="F77" s="58"/>
    </row>
    <row r="78" spans="1:9" ht="17.25" customHeight="1" x14ac:dyDescent="0.25">
      <c r="A78" s="58"/>
      <c r="B78" s="58"/>
      <c r="C78" s="58"/>
      <c r="D78" s="58"/>
      <c r="E78" s="58"/>
      <c r="F78" s="58"/>
    </row>
    <row r="79" spans="1:9" ht="17.25" customHeight="1" x14ac:dyDescent="0.25">
      <c r="A79" s="37"/>
      <c r="B79" s="37"/>
      <c r="C79" s="37"/>
      <c r="D79" s="37"/>
      <c r="E79" s="37"/>
      <c r="F79" s="37"/>
    </row>
    <row r="80" spans="1:9" ht="15.95" customHeight="1" x14ac:dyDescent="0.25">
      <c r="A80" s="62" t="s">
        <v>74</v>
      </c>
      <c r="B80" s="62"/>
      <c r="C80" s="62"/>
      <c r="D80" s="62"/>
      <c r="E80" s="62"/>
      <c r="F80" s="62"/>
    </row>
    <row r="81" spans="1:6" ht="13.5" customHeight="1" x14ac:dyDescent="0.25">
      <c r="A81" s="63"/>
      <c r="B81" s="63"/>
      <c r="C81" s="63"/>
      <c r="D81" s="63"/>
      <c r="E81" s="63"/>
      <c r="F81" s="63"/>
    </row>
    <row r="82" spans="1:6" ht="13.5" customHeight="1" x14ac:dyDescent="0.25">
      <c r="A82" s="14" t="s">
        <v>55</v>
      </c>
      <c r="B82" s="14"/>
      <c r="C82" s="14"/>
      <c r="D82" s="14"/>
      <c r="E82" s="14"/>
      <c r="F82" s="14"/>
    </row>
    <row r="83" spans="1:6" x14ac:dyDescent="0.25">
      <c r="A83" s="15"/>
      <c r="B83" s="15"/>
      <c r="C83" s="15"/>
      <c r="D83" s="15"/>
      <c r="E83" s="15"/>
      <c r="F83" s="15"/>
    </row>
    <row r="92" spans="1:6" ht="25.5" customHeight="1" x14ac:dyDescent="0.25"/>
  </sheetData>
  <mergeCells count="59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B52:F52"/>
    <mergeCell ref="A37:F37"/>
    <mergeCell ref="A38:F38"/>
    <mergeCell ref="A41:F41"/>
    <mergeCell ref="A50:A51"/>
    <mergeCell ref="B50:B51"/>
    <mergeCell ref="F50:F51"/>
    <mergeCell ref="A74:D74"/>
    <mergeCell ref="E74:F74"/>
    <mergeCell ref="A75:D75"/>
    <mergeCell ref="E75:F75"/>
    <mergeCell ref="A70:F70"/>
    <mergeCell ref="A71:F71"/>
    <mergeCell ref="A72:D72"/>
    <mergeCell ref="E72:F72"/>
    <mergeCell ref="A73:D73"/>
    <mergeCell ref="E73:F73"/>
    <mergeCell ref="A76:D76"/>
    <mergeCell ref="E76:F76"/>
    <mergeCell ref="A77:F78"/>
    <mergeCell ref="A80:F80"/>
    <mergeCell ref="A81:F81"/>
  </mergeCells>
  <pageMargins left="0.31496062992125984" right="0.11811023622047245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F16" sqref="F16"/>
    </sheetView>
  </sheetViews>
  <sheetFormatPr defaultRowHeight="15" x14ac:dyDescent="0.25"/>
  <cols>
    <col min="1" max="1" width="18.7109375" customWidth="1"/>
    <col min="2" max="2" width="14.28515625" bestFit="1" customWidth="1"/>
    <col min="3" max="4" width="13.28515625" bestFit="1" customWidth="1"/>
  </cols>
  <sheetData>
    <row r="2" spans="1:4" x14ac:dyDescent="0.25">
      <c r="A2" s="76" t="s">
        <v>73</v>
      </c>
      <c r="B2" s="76"/>
      <c r="C2" s="76"/>
      <c r="D2" s="76"/>
    </row>
    <row r="3" spans="1:4" x14ac:dyDescent="0.25">
      <c r="A3" s="16" t="s">
        <v>58</v>
      </c>
      <c r="B3" s="17">
        <v>19617.16</v>
      </c>
      <c r="C3" s="64">
        <f>SUM(B3:B4)</f>
        <v>21186.45</v>
      </c>
      <c r="D3" s="25"/>
    </row>
    <row r="4" spans="1:4" x14ac:dyDescent="0.25">
      <c r="A4" s="16" t="s">
        <v>59</v>
      </c>
      <c r="B4" s="17">
        <v>1569.29</v>
      </c>
      <c r="C4" s="65"/>
      <c r="D4" s="26"/>
    </row>
    <row r="5" spans="1:4" x14ac:dyDescent="0.25">
      <c r="A5" s="18" t="s">
        <v>59</v>
      </c>
      <c r="B5" s="19">
        <v>1569.29</v>
      </c>
      <c r="C5" s="66">
        <f>SUM(B5:B8)+5037.44</f>
        <v>21078.21</v>
      </c>
      <c r="D5" s="27"/>
    </row>
    <row r="6" spans="1:4" x14ac:dyDescent="0.25">
      <c r="A6" s="18" t="s">
        <v>65</v>
      </c>
      <c r="B6" s="19">
        <v>1713.55</v>
      </c>
      <c r="C6" s="67"/>
      <c r="D6" s="27"/>
    </row>
    <row r="7" spans="1:4" x14ac:dyDescent="0.25">
      <c r="A7" s="18" t="s">
        <v>66</v>
      </c>
      <c r="B7" s="19">
        <f>1150.28+166.65</f>
        <v>1316.93</v>
      </c>
      <c r="C7" s="67"/>
      <c r="D7" s="27"/>
    </row>
    <row r="8" spans="1:4" x14ac:dyDescent="0.25">
      <c r="A8" s="28" t="s">
        <v>67</v>
      </c>
      <c r="B8" s="29">
        <v>11441</v>
      </c>
      <c r="C8" s="67"/>
      <c r="D8" s="27"/>
    </row>
    <row r="9" spans="1:4" x14ac:dyDescent="0.25">
      <c r="A9" s="20" t="s">
        <v>60</v>
      </c>
      <c r="B9" s="21">
        <v>14282</v>
      </c>
      <c r="C9" s="68">
        <f>SUM(B9:B14)</f>
        <v>19470.330000000002</v>
      </c>
      <c r="D9" s="71">
        <f>C9+C15+C18</f>
        <v>24546.280000000002</v>
      </c>
    </row>
    <row r="10" spans="1:4" x14ac:dyDescent="0.25">
      <c r="A10" s="20" t="s">
        <v>70</v>
      </c>
      <c r="B10" s="21">
        <v>102.67</v>
      </c>
      <c r="C10" s="68"/>
      <c r="D10" s="71"/>
    </row>
    <row r="11" spans="1:4" x14ac:dyDescent="0.25">
      <c r="A11" s="20" t="s">
        <v>61</v>
      </c>
      <c r="B11" s="21">
        <f>4977.34</f>
        <v>4977.34</v>
      </c>
      <c r="C11" s="68"/>
      <c r="D11" s="71"/>
    </row>
    <row r="12" spans="1:4" x14ac:dyDescent="0.25">
      <c r="A12" s="20" t="s">
        <v>62</v>
      </c>
      <c r="B12" s="21">
        <v>0</v>
      </c>
      <c r="C12" s="68"/>
      <c r="D12" s="71"/>
    </row>
    <row r="13" spans="1:4" x14ac:dyDescent="0.25">
      <c r="A13" s="20" t="s">
        <v>63</v>
      </c>
      <c r="B13" s="21">
        <v>108.32</v>
      </c>
      <c r="C13" s="68"/>
      <c r="D13" s="71"/>
    </row>
    <row r="14" spans="1:4" x14ac:dyDescent="0.25">
      <c r="A14" s="20" t="s">
        <v>64</v>
      </c>
      <c r="B14" s="21">
        <v>0</v>
      </c>
      <c r="C14" s="68"/>
      <c r="D14" s="71"/>
    </row>
    <row r="15" spans="1:4" x14ac:dyDescent="0.25">
      <c r="A15" s="22" t="s">
        <v>59</v>
      </c>
      <c r="B15" s="23">
        <v>1443.84</v>
      </c>
      <c r="C15" s="69">
        <f>SUM(B15:B17)</f>
        <v>5063.12</v>
      </c>
      <c r="D15" s="71"/>
    </row>
    <row r="16" spans="1:4" x14ac:dyDescent="0.25">
      <c r="A16" s="22" t="s">
        <v>65</v>
      </c>
      <c r="B16" s="23">
        <v>1626.06</v>
      </c>
      <c r="C16" s="69"/>
      <c r="D16" s="71"/>
    </row>
    <row r="17" spans="1:4" x14ac:dyDescent="0.25">
      <c r="A17" s="22" t="s">
        <v>66</v>
      </c>
      <c r="B17" s="23">
        <v>1993.22</v>
      </c>
      <c r="C17" s="69"/>
      <c r="D17" s="71"/>
    </row>
    <row r="18" spans="1:4" x14ac:dyDescent="0.25">
      <c r="A18" s="70" t="s">
        <v>68</v>
      </c>
      <c r="B18" s="70"/>
      <c r="C18" s="30">
        <v>12.83</v>
      </c>
      <c r="D18" s="71"/>
    </row>
    <row r="22" spans="1:4" x14ac:dyDescent="0.25">
      <c r="A22" s="31">
        <v>29762.82</v>
      </c>
      <c r="B22" s="72" t="e">
        <f>SUM(A22:A24)</f>
        <v>#REF!</v>
      </c>
      <c r="C22" s="73" t="e">
        <f>B22-Julho!E76</f>
        <v>#REF!</v>
      </c>
    </row>
    <row r="23" spans="1:4" x14ac:dyDescent="0.25">
      <c r="A23" s="31" t="e">
        <f>#REF!</f>
        <v>#REF!</v>
      </c>
      <c r="B23" s="72"/>
      <c r="C23" s="73"/>
    </row>
    <row r="24" spans="1:4" x14ac:dyDescent="0.25">
      <c r="A24" s="31">
        <v>0</v>
      </c>
      <c r="B24" s="72"/>
      <c r="C24" s="73"/>
    </row>
  </sheetData>
  <mergeCells count="9">
    <mergeCell ref="A18:B18"/>
    <mergeCell ref="B22:B24"/>
    <mergeCell ref="C22:C24"/>
    <mergeCell ref="A2:D2"/>
    <mergeCell ref="C3:C4"/>
    <mergeCell ref="C5:C8"/>
    <mergeCell ref="C9:C14"/>
    <mergeCell ref="D9:D18"/>
    <mergeCell ref="C15:C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Julho</vt:lpstr>
      <vt:lpstr>Oculta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2020-08-05T15:25:14Z</cp:lastPrinted>
  <dcterms:created xsi:type="dcterms:W3CDTF">2019-02-11T16:11:31Z</dcterms:created>
  <dcterms:modified xsi:type="dcterms:W3CDTF">2020-08-11T17:52:13Z</dcterms:modified>
</cp:coreProperties>
</file>