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41CB6A6B-D493-41BE-8CC2-39B0A5924B86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1" l="1"/>
  <c r="E81" i="11"/>
  <c r="D80" i="11"/>
  <c r="C80" i="11"/>
  <c r="E80" i="11" s="1"/>
  <c r="B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F66" i="11"/>
  <c r="F82" i="11" s="1"/>
  <c r="E66" i="11"/>
  <c r="D66" i="11"/>
  <c r="D82" i="11" s="1"/>
  <c r="C66" i="11"/>
  <c r="B66" i="11"/>
  <c r="B82" i="11" s="1"/>
  <c r="E37" i="11"/>
  <c r="E36" i="11"/>
  <c r="E34" i="11"/>
  <c r="E33" i="11"/>
  <c r="E38" i="11" s="1"/>
  <c r="E41" i="11" s="1"/>
  <c r="E86" i="11" s="1"/>
  <c r="E82" i="11" l="1"/>
  <c r="E87" i="11"/>
  <c r="E88" i="11" s="1"/>
  <c r="E90" i="11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<sst xmlns="http://schemas.openxmlformats.org/spreadsheetml/2006/main" count="63" uniqueCount="62">
  <si>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</si>
  <si>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</si>
  <si>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</si>
  <si>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</si>
  <si>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</si>
  <si>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</si>
  <si>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</si>
  <si>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</si>
  <si>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</si>
  <si>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</si>
  <si>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</si>
  <si>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</si>
  <si>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</si>
  <si>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</si>
  <si>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</si>
  <si>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</si>
  <si>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</si>
  <si>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</si>
  <si>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</si>
  <si>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</si>
  <si>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</si>
  <si>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</si>
  <si>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</si>
  <si>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</si>
  <si>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</si>
  <si>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</si>
  <si>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</si>
  <si>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</si>
  <si>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</si>
  <si>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</si>
  <si>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</si>
  <si>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</si>
  <si>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</si>
  <si>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</si>
  <si>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</si>
  <si>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</si>
  <si>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</si>
  <si>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</si>
  <si>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</si>
  <si>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</si>
  <si>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</si>
  <si>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</si>
  <si>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</si>
  <si>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</si>
  <si>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</si>
  <si>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</si>
  <si>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</si>
  <si>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</si>
  <si>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</si>
  <si>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</si>
  <si>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</si>
  <si>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</si>
  <si>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</si>
  <si>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</si>
  <si>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</si>
  <si>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</si>
  <si>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MENSAL: JANEIRO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</si>
  <si>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</si>
  <si>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01/2022*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</si>
  <si>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</si>
  <si>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</si>
  <si>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Vinhedo-SP 10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</si>
</sst>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44" fontId="3" fillId="0" borderId="1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CB789A-3683-4247-BBCB-93948898F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5</xdr:col>
      <xdr:colOff>1007745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6BF69C-9C74-41E3-A500-57440ACA5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140</xdr:row>
      <xdr:rowOff>0</xdr:rowOff>
    </xdr:from>
    <xdr:to>
      <xdr:col>5</xdr:col>
      <xdr:colOff>828675</xdr:colOff>
      <xdr:row>140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95D6A65-7A03-41DD-A435-43F3C9F2562C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95</xdr:row>
      <xdr:rowOff>171450</xdr:rowOff>
    </xdr:from>
    <xdr:to>
      <xdr:col>5</xdr:col>
      <xdr:colOff>1015364</xdr:colOff>
      <xdr:row>102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CBC2EBC-18AF-42B3-BFE5-EE0DDB3BD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>
            <v>0</v>
          </cell>
        </row>
        <row r="44">
          <cell r="B44">
            <v>46.24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604CB9-43F2-4D74-904A-B6DD78D42232}" name="Tabela9" displayName="Tabela9" ref="A19:E33" totalsRowShown="0" headerRowDxfId="8" dataDxfId="7" headerRowBorderDxfId="5" tableBorderDxfId="6">
  <autoFilter ref="A19:E33" xr:uid="{DE604CB9-43F2-4D74-904A-B6DD78D42232}"/>
  <tableColumns count="5">
    <tableColumn id="1" xr3:uid="{B879A25D-9994-4663-9DBE-8F9E24399B5C}" name="DATA PREVISTA PARA O REPASSE (2)" dataDxfId="4"/>
    <tableColumn id="2" xr3:uid="{1C5C2D52-8AA5-43C5-AB53-1AC100E2A8C4}" name="VALORES PREVISTOS (R$)" dataDxfId="3"/>
    <tableColumn id="3" xr3:uid="{8D997842-DCEE-4B27-A2F6-DCD91997E422}" name="DATA DO REPASSE" dataDxfId="2"/>
    <tableColumn id="4" xr3:uid="{91EFF8AC-1007-4C99-B599-B2B247282E67}" name="NÚMERO DO DOCUMENTO DE CRÉDITO" dataDxfId="1"/>
    <tableColumn id="5" xr3:uid="{038E73FC-C64C-4C9C-9491-5701520F2DF5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23E4-4538-44FE-99DA-A72115271BFE}">
  <dimension ref="A7:F141"/>
  <sheetViews>
    <sheetView tabSelected="1" workbookViewId="0">
      <selection activeCell="F105" sqref="F105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48" t="s">
        <v>56</v>
      </c>
      <c r="B7" s="49"/>
      <c r="C7" s="49"/>
      <c r="D7" s="49"/>
      <c r="E7" s="49"/>
      <c r="F7" s="50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1" t="s">
        <v>0</v>
      </c>
      <c r="B9" s="51"/>
      <c r="C9" s="51"/>
      <c r="D9" s="51"/>
      <c r="E9" s="51"/>
      <c r="F9" s="51"/>
    </row>
    <row r="10" spans="1:6" ht="134.25" customHeight="1" x14ac:dyDescent="0.25">
      <c r="A10" s="52" t="s">
        <v>57</v>
      </c>
      <c r="B10" s="53"/>
      <c r="C10" s="53"/>
      <c r="D10" s="53"/>
      <c r="E10" s="53"/>
      <c r="F10" s="53"/>
    </row>
    <row r="11" spans="1:6" x14ac:dyDescent="0.25">
      <c r="A11" s="54"/>
      <c r="B11" s="54"/>
      <c r="C11" s="54"/>
      <c r="D11" s="54"/>
      <c r="E11" s="54"/>
      <c r="F11" s="54"/>
    </row>
    <row r="12" spans="1:6" x14ac:dyDescent="0.25">
      <c r="A12" s="29"/>
      <c r="B12" s="29"/>
      <c r="C12" s="29"/>
      <c r="D12" s="29"/>
      <c r="E12" s="29"/>
      <c r="F12" s="29"/>
    </row>
    <row r="13" spans="1:6" x14ac:dyDescent="0.25">
      <c r="A13" s="55" t="s">
        <v>1</v>
      </c>
      <c r="B13" s="55"/>
      <c r="C13" s="30" t="s">
        <v>2</v>
      </c>
      <c r="D13" s="30" t="s">
        <v>3</v>
      </c>
      <c r="E13" s="30" t="s">
        <v>4</v>
      </c>
    </row>
    <row r="14" spans="1:6" ht="19.149999999999999" customHeight="1" x14ac:dyDescent="0.25">
      <c r="A14" s="56" t="s">
        <v>54</v>
      </c>
      <c r="B14" s="57"/>
      <c r="C14" s="1" t="s">
        <v>58</v>
      </c>
      <c r="D14" s="2" t="s">
        <v>59</v>
      </c>
      <c r="E14" s="4">
        <v>778449.31</v>
      </c>
    </row>
    <row r="15" spans="1:6" x14ac:dyDescent="0.25">
      <c r="A15" s="39" t="s">
        <v>5</v>
      </c>
      <c r="B15" s="39"/>
      <c r="C15" s="2"/>
      <c r="D15" s="2"/>
      <c r="E15" s="4"/>
    </row>
    <row r="16" spans="1:6" x14ac:dyDescent="0.25">
      <c r="A16" s="39" t="s">
        <v>5</v>
      </c>
      <c r="B16" s="39"/>
      <c r="C16" s="2"/>
      <c r="D16" s="2"/>
      <c r="E16" s="4"/>
    </row>
    <row r="18" spans="1:5" ht="19.149999999999999" customHeight="1" x14ac:dyDescent="0.25">
      <c r="A18" s="42" t="s">
        <v>6</v>
      </c>
      <c r="B18" s="43"/>
      <c r="C18" s="43"/>
      <c r="D18" s="43"/>
      <c r="E18" s="44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x14ac:dyDescent="0.25">
      <c r="A32" s="13">
        <v>44581</v>
      </c>
      <c r="B32" s="58">
        <v>70000</v>
      </c>
      <c r="C32" s="59">
        <v>44587</v>
      </c>
      <c r="D32" s="60">
        <v>2615005</v>
      </c>
      <c r="E32" s="12">
        <v>70000</v>
      </c>
    </row>
    <row r="33" spans="1:6" x14ac:dyDescent="0.25">
      <c r="A33" s="13"/>
      <c r="B33" s="14"/>
      <c r="C33" s="14"/>
      <c r="D33" s="14"/>
      <c r="E33" s="12">
        <f>SUBTOTAL(109,E20:E32)</f>
        <v>70000</v>
      </c>
    </row>
    <row r="34" spans="1:6" ht="19.149999999999999" customHeight="1" x14ac:dyDescent="0.25">
      <c r="A34" s="45" t="s">
        <v>12</v>
      </c>
      <c r="B34" s="46"/>
      <c r="C34" s="46"/>
      <c r="D34" s="47"/>
      <c r="E34" s="12">
        <f>[1]OUT!B23</f>
        <v>0</v>
      </c>
    </row>
    <row r="35" spans="1:6" x14ac:dyDescent="0.25">
      <c r="A35" s="39" t="s">
        <v>13</v>
      </c>
      <c r="B35" s="39"/>
      <c r="C35" s="39"/>
      <c r="D35" s="39"/>
      <c r="E35" s="12">
        <v>0</v>
      </c>
    </row>
    <row r="36" spans="1:6" ht="14.45" customHeight="1" x14ac:dyDescent="0.25">
      <c r="A36" s="39" t="s">
        <v>14</v>
      </c>
      <c r="B36" s="39"/>
      <c r="C36" s="39"/>
      <c r="D36" s="39"/>
      <c r="E36" s="12">
        <f>[1]OUT!B44</f>
        <v>46.24</v>
      </c>
    </row>
    <row r="37" spans="1:6" ht="14.45" customHeight="1" x14ac:dyDescent="0.25">
      <c r="A37" s="39" t="s">
        <v>15</v>
      </c>
      <c r="B37" s="39"/>
      <c r="C37" s="39"/>
      <c r="D37" s="39"/>
      <c r="E37" s="12">
        <f t="shared" ref="E37" si="0">B64</f>
        <v>0</v>
      </c>
    </row>
    <row r="38" spans="1:6" ht="14.45" customHeight="1" x14ac:dyDescent="0.25">
      <c r="A38" s="39" t="s">
        <v>16</v>
      </c>
      <c r="B38" s="39"/>
      <c r="C38" s="39"/>
      <c r="D38" s="39"/>
      <c r="E38" s="12">
        <f>SUM(E33:E37)</f>
        <v>70046.240000000005</v>
      </c>
    </row>
    <row r="39" spans="1:6" x14ac:dyDescent="0.25">
      <c r="A39" s="40"/>
      <c r="B39" s="40"/>
      <c r="C39" s="40"/>
      <c r="D39" s="40"/>
      <c r="E39" s="40"/>
    </row>
    <row r="40" spans="1:6" ht="14.45" customHeight="1" x14ac:dyDescent="0.25">
      <c r="A40" s="39" t="s">
        <v>17</v>
      </c>
      <c r="B40" s="39"/>
      <c r="C40" s="39"/>
      <c r="D40" s="39"/>
      <c r="E40" s="12">
        <v>0</v>
      </c>
    </row>
    <row r="41" spans="1:6" ht="14.45" customHeight="1" x14ac:dyDescent="0.25">
      <c r="A41" s="39" t="s">
        <v>18</v>
      </c>
      <c r="B41" s="39"/>
      <c r="C41" s="39"/>
      <c r="D41" s="39"/>
      <c r="E41" s="12">
        <f>E40+E38</f>
        <v>70046.240000000005</v>
      </c>
    </row>
    <row r="42" spans="1:6" ht="14.45" customHeight="1" x14ac:dyDescent="0.25">
      <c r="A42" s="15"/>
      <c r="B42" s="15"/>
      <c r="C42" s="15"/>
      <c r="D42" s="15"/>
      <c r="E42" s="16"/>
    </row>
    <row r="43" spans="1:6" ht="55.9" customHeight="1" x14ac:dyDescent="0.25">
      <c r="A43" s="41" t="s">
        <v>60</v>
      </c>
      <c r="B43" s="41"/>
      <c r="C43" s="41"/>
      <c r="D43" s="41"/>
      <c r="E43" s="41"/>
      <c r="F43" s="41"/>
    </row>
    <row r="44" spans="1:6" x14ac:dyDescent="0.25">
      <c r="A44" s="28"/>
      <c r="B44" s="28"/>
      <c r="C44" s="28"/>
      <c r="D44" s="28"/>
      <c r="E44" s="28"/>
      <c r="F44" s="28"/>
    </row>
    <row r="45" spans="1:6" x14ac:dyDescent="0.25">
      <c r="A45" s="28"/>
      <c r="B45" s="28"/>
      <c r="C45" s="28"/>
      <c r="D45" s="28"/>
      <c r="E45" s="28"/>
      <c r="F45" s="28"/>
    </row>
    <row r="46" spans="1:6" x14ac:dyDescent="0.25">
      <c r="A46" s="28"/>
      <c r="B46" s="28"/>
      <c r="C46" s="28"/>
      <c r="D46" s="28"/>
      <c r="E46" s="28"/>
      <c r="F46" s="28"/>
    </row>
    <row r="47" spans="1:6" x14ac:dyDescent="0.25">
      <c r="A47" s="28"/>
      <c r="B47" s="28"/>
      <c r="C47" s="28"/>
      <c r="D47" s="28"/>
      <c r="E47" s="28"/>
      <c r="F47" s="28"/>
    </row>
    <row r="48" spans="1:6" x14ac:dyDescent="0.25">
      <c r="A48" s="28"/>
      <c r="B48" s="28"/>
      <c r="C48" s="28"/>
      <c r="D48" s="28"/>
      <c r="E48" s="28"/>
      <c r="F48" s="28"/>
    </row>
    <row r="49" spans="1:6" x14ac:dyDescent="0.25">
      <c r="A49" s="28"/>
      <c r="B49" s="28"/>
      <c r="C49" s="28"/>
      <c r="D49" s="28"/>
      <c r="E49" s="28"/>
      <c r="F49" s="28"/>
    </row>
    <row r="50" spans="1:6" x14ac:dyDescent="0.25">
      <c r="A50" s="28"/>
      <c r="B50" s="28"/>
      <c r="C50" s="28"/>
      <c r="D50" s="28"/>
      <c r="E50" s="28"/>
      <c r="F50" s="28"/>
    </row>
    <row r="51" spans="1:6" x14ac:dyDescent="0.25">
      <c r="A51" s="28"/>
      <c r="B51" s="28"/>
      <c r="C51" s="28"/>
      <c r="D51" s="28"/>
      <c r="E51" s="28"/>
      <c r="F51" s="28"/>
    </row>
    <row r="52" spans="1:6" x14ac:dyDescent="0.25">
      <c r="A52" s="28"/>
      <c r="B52" s="28"/>
      <c r="C52" s="28"/>
      <c r="D52" s="28"/>
      <c r="E52" s="28"/>
      <c r="F52" s="28"/>
    </row>
    <row r="53" spans="1:6" x14ac:dyDescent="0.25">
      <c r="A53" s="28"/>
      <c r="B53" s="28"/>
      <c r="C53" s="28"/>
      <c r="D53" s="28"/>
      <c r="E53" s="28"/>
      <c r="F53" s="28"/>
    </row>
    <row r="54" spans="1:6" x14ac:dyDescent="0.25">
      <c r="A54" s="28"/>
      <c r="B54" s="28"/>
      <c r="C54" s="28"/>
      <c r="D54" s="28"/>
      <c r="E54" s="28"/>
      <c r="F54" s="28"/>
    </row>
    <row r="55" spans="1:6" x14ac:dyDescent="0.25">
      <c r="A55" s="28"/>
      <c r="B55" s="28"/>
      <c r="C55" s="28"/>
      <c r="D55" s="28"/>
      <c r="E55" s="28"/>
      <c r="F55" s="28"/>
    </row>
    <row r="63" spans="1:6" ht="67.5" x14ac:dyDescent="0.25">
      <c r="A63" s="36" t="s">
        <v>19</v>
      </c>
      <c r="B63" s="36" t="s">
        <v>20</v>
      </c>
      <c r="C63" s="17" t="s">
        <v>21</v>
      </c>
      <c r="D63" s="17" t="s">
        <v>22</v>
      </c>
      <c r="E63" s="17" t="s">
        <v>23</v>
      </c>
      <c r="F63" s="36" t="s">
        <v>24</v>
      </c>
    </row>
    <row r="64" spans="1:6" x14ac:dyDescent="0.25">
      <c r="A64" s="36"/>
      <c r="B64" s="36"/>
      <c r="C64" s="18" t="s">
        <v>25</v>
      </c>
      <c r="D64" s="18" t="s">
        <v>26</v>
      </c>
      <c r="E64" s="18" t="s">
        <v>27</v>
      </c>
      <c r="F64" s="36"/>
    </row>
    <row r="65" spans="1:6" x14ac:dyDescent="0.25">
      <c r="A65" s="27"/>
      <c r="B65" s="36" t="s">
        <v>28</v>
      </c>
      <c r="C65" s="36"/>
      <c r="D65" s="36"/>
      <c r="E65" s="36"/>
      <c r="F65" s="36"/>
    </row>
    <row r="66" spans="1:6" ht="22.5" x14ac:dyDescent="0.25">
      <c r="A66" s="19" t="s">
        <v>29</v>
      </c>
      <c r="B66" s="20">
        <f>[1]!Tabela12[[#Totals],[Valores]]</f>
        <v>57615.45</v>
      </c>
      <c r="C66" s="21">
        <f>[1]!Tabela12[[#Totals],[Valores2]]</f>
        <v>0</v>
      </c>
      <c r="D66" s="21">
        <f>[1]!Tabela12[[#Totals],[Valores3]]</f>
        <v>43283.09</v>
      </c>
      <c r="E66" s="21">
        <f>C66+D66</f>
        <v>43283.09</v>
      </c>
      <c r="F66" s="20">
        <f>[1]!Tabela12[[#Totals],[Valores5]]</f>
        <v>12113.98</v>
      </c>
    </row>
    <row r="67" spans="1:6" ht="22.5" x14ac:dyDescent="0.25">
      <c r="A67" s="19" t="s">
        <v>30</v>
      </c>
      <c r="B67" s="22">
        <v>0</v>
      </c>
      <c r="C67" s="21">
        <v>0</v>
      </c>
      <c r="D67" s="21">
        <v>0</v>
      </c>
      <c r="E67" s="21">
        <f t="shared" ref="E67:E83" si="1">C67+D67</f>
        <v>0</v>
      </c>
      <c r="F67" s="21">
        <v>0</v>
      </c>
    </row>
    <row r="68" spans="1:6" x14ac:dyDescent="0.25">
      <c r="A68" s="19" t="s">
        <v>31</v>
      </c>
      <c r="B68" s="21">
        <v>0</v>
      </c>
      <c r="C68" s="21">
        <v>0</v>
      </c>
      <c r="D68" s="21">
        <v>0</v>
      </c>
      <c r="E68" s="21">
        <f t="shared" si="1"/>
        <v>0</v>
      </c>
      <c r="F68" s="21">
        <v>0</v>
      </c>
    </row>
    <row r="69" spans="1:6" ht="22.5" x14ac:dyDescent="0.25">
      <c r="A69" s="19" t="s">
        <v>32</v>
      </c>
      <c r="B69" s="21">
        <v>0</v>
      </c>
      <c r="C69" s="21">
        <v>0</v>
      </c>
      <c r="D69" s="21">
        <v>0</v>
      </c>
      <c r="E69" s="21">
        <f t="shared" si="1"/>
        <v>0</v>
      </c>
      <c r="F69" s="21">
        <v>0</v>
      </c>
    </row>
    <row r="70" spans="1:6" ht="22.5" x14ac:dyDescent="0.25">
      <c r="A70" s="19" t="s">
        <v>33</v>
      </c>
      <c r="B70" s="21">
        <v>0</v>
      </c>
      <c r="C70" s="21">
        <v>0</v>
      </c>
      <c r="D70" s="21">
        <v>0</v>
      </c>
      <c r="E70" s="21">
        <f t="shared" si="1"/>
        <v>0</v>
      </c>
      <c r="F70" s="21">
        <v>0</v>
      </c>
    </row>
    <row r="71" spans="1:6" ht="22.5" x14ac:dyDescent="0.25">
      <c r="A71" s="19" t="s">
        <v>34</v>
      </c>
      <c r="B71" s="21">
        <v>0</v>
      </c>
      <c r="C71" s="21">
        <v>0</v>
      </c>
      <c r="D71" s="21">
        <v>0</v>
      </c>
      <c r="E71" s="21">
        <f t="shared" si="1"/>
        <v>0</v>
      </c>
      <c r="F71" s="21">
        <v>0</v>
      </c>
    </row>
    <row r="72" spans="1:6" ht="22.5" x14ac:dyDescent="0.25">
      <c r="A72" s="19" t="s">
        <v>35</v>
      </c>
      <c r="B72" s="21">
        <v>0</v>
      </c>
      <c r="C72" s="21">
        <v>0</v>
      </c>
      <c r="D72" s="21">
        <v>0</v>
      </c>
      <c r="E72" s="21">
        <f t="shared" si="1"/>
        <v>0</v>
      </c>
      <c r="F72" s="21">
        <v>0</v>
      </c>
    </row>
    <row r="73" spans="1:6" ht="22.5" x14ac:dyDescent="0.25">
      <c r="A73" s="19" t="s">
        <v>36</v>
      </c>
      <c r="B73" s="21">
        <v>0</v>
      </c>
      <c r="C73" s="21">
        <v>0</v>
      </c>
      <c r="D73" s="21">
        <v>0</v>
      </c>
      <c r="E73" s="21">
        <f t="shared" si="1"/>
        <v>0</v>
      </c>
      <c r="F73" s="21">
        <v>0</v>
      </c>
    </row>
    <row r="74" spans="1:6" x14ac:dyDescent="0.25">
      <c r="A74" s="19" t="s">
        <v>37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x14ac:dyDescent="0.25">
      <c r="A75" s="19" t="s">
        <v>38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ht="22.5" x14ac:dyDescent="0.25">
      <c r="A76" s="19" t="s">
        <v>39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x14ac:dyDescent="0.25">
      <c r="A77" s="19" t="s">
        <v>40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ht="22.5" x14ac:dyDescent="0.25">
      <c r="A78" s="19" t="s">
        <v>41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x14ac:dyDescent="0.25">
      <c r="A79" s="19" t="s">
        <v>42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ht="33.75" x14ac:dyDescent="0.25">
      <c r="A80" s="19" t="s">
        <v>43</v>
      </c>
      <c r="B80" s="23">
        <f>[1]!Tabela1214[[#Totals],[Valores]]</f>
        <v>0</v>
      </c>
      <c r="C80" s="21">
        <f>[1]!Tabela1214[[#Totals],[Valores2]]</f>
        <v>0</v>
      </c>
      <c r="D80" s="23">
        <f>[1]!Tabela1214[[#Totals],[Valores3]]</f>
        <v>0</v>
      </c>
      <c r="E80" s="23">
        <f t="shared" si="1"/>
        <v>0</v>
      </c>
      <c r="F80" s="23">
        <v>0</v>
      </c>
    </row>
    <row r="81" spans="1:6" x14ac:dyDescent="0.25">
      <c r="A81" s="19" t="s">
        <v>44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x14ac:dyDescent="0.25">
      <c r="A82" s="24" t="s">
        <v>45</v>
      </c>
      <c r="B82" s="23">
        <f>SUM(B66:B81)</f>
        <v>57615.45</v>
      </c>
      <c r="C82" s="21">
        <f>SUM(C66:C81)</f>
        <v>0</v>
      </c>
      <c r="D82" s="23">
        <f>SUM(D66:D81)</f>
        <v>43283.09</v>
      </c>
      <c r="E82" s="23">
        <f t="shared" si="1"/>
        <v>43283.09</v>
      </c>
      <c r="F82" s="23">
        <f>SUM(F66:F81)</f>
        <v>12113.98</v>
      </c>
    </row>
    <row r="83" spans="1:6" ht="124.15" customHeight="1" x14ac:dyDescent="0.25">
      <c r="A83" s="37" t="s">
        <v>46</v>
      </c>
      <c r="B83" s="38"/>
      <c r="C83" s="38"/>
      <c r="D83" s="38"/>
      <c r="E83" s="38"/>
      <c r="F83" s="38"/>
    </row>
    <row r="85" spans="1:6" x14ac:dyDescent="0.25">
      <c r="A85" s="36" t="s">
        <v>47</v>
      </c>
      <c r="B85" s="36"/>
      <c r="C85" s="36"/>
      <c r="D85" s="36"/>
      <c r="E85" s="36"/>
      <c r="F85" s="36"/>
    </row>
    <row r="86" spans="1:6" x14ac:dyDescent="0.25">
      <c r="A86" s="32" t="s">
        <v>48</v>
      </c>
      <c r="B86" s="32"/>
      <c r="C86" s="32"/>
      <c r="D86" s="32"/>
      <c r="E86" s="35">
        <f>E41</f>
        <v>70046.240000000005</v>
      </c>
      <c r="F86" s="35"/>
    </row>
    <row r="87" spans="1:6" x14ac:dyDescent="0.25">
      <c r="A87" s="32" t="s">
        <v>49</v>
      </c>
      <c r="B87" s="32"/>
      <c r="C87" s="32"/>
      <c r="D87" s="32"/>
      <c r="E87" s="35">
        <f>C82+D82</f>
        <v>43283.09</v>
      </c>
      <c r="F87" s="35"/>
    </row>
    <row r="88" spans="1:6" x14ac:dyDescent="0.25">
      <c r="A88" s="32" t="s">
        <v>50</v>
      </c>
      <c r="B88" s="32"/>
      <c r="C88" s="32"/>
      <c r="D88" s="32"/>
      <c r="E88" s="61">
        <f>E86-E87</f>
        <v>26763.150000000009</v>
      </c>
      <c r="F88" s="61"/>
    </row>
    <row r="89" spans="1:6" x14ac:dyDescent="0.25">
      <c r="A89" s="32" t="s">
        <v>51</v>
      </c>
      <c r="B89" s="32"/>
      <c r="C89" s="32"/>
      <c r="D89" s="32"/>
      <c r="E89" s="61">
        <v>0</v>
      </c>
      <c r="F89" s="61"/>
    </row>
    <row r="90" spans="1:6" x14ac:dyDescent="0.25">
      <c r="A90" s="32" t="s">
        <v>52</v>
      </c>
      <c r="B90" s="32"/>
      <c r="C90" s="32"/>
      <c r="D90" s="32"/>
      <c r="E90" s="61">
        <f>E88-E89</f>
        <v>26763.150000000009</v>
      </c>
      <c r="F90" s="61"/>
    </row>
    <row r="111" spans="1:6" x14ac:dyDescent="0.25">
      <c r="A111" s="33" t="s">
        <v>53</v>
      </c>
      <c r="B111" s="33"/>
      <c r="C111" s="33"/>
      <c r="D111" s="33"/>
      <c r="E111" s="33"/>
      <c r="F111" s="33"/>
    </row>
    <row r="112" spans="1:6" x14ac:dyDescent="0.25">
      <c r="A112" s="33"/>
      <c r="B112" s="33"/>
      <c r="C112" s="33"/>
      <c r="D112" s="33"/>
      <c r="E112" s="33"/>
      <c r="F112" s="33"/>
    </row>
    <row r="113" spans="1:6" ht="14.45" customHeight="1" x14ac:dyDescent="0.25">
      <c r="A113" s="33"/>
      <c r="B113" s="33"/>
      <c r="C113" s="33"/>
      <c r="D113" s="33"/>
      <c r="E113" s="33"/>
      <c r="F113" s="33"/>
    </row>
    <row r="114" spans="1:6" x14ac:dyDescent="0.25">
      <c r="A114" s="33"/>
      <c r="B114" s="33"/>
      <c r="C114" s="33"/>
      <c r="D114" s="33"/>
      <c r="E114" s="33"/>
      <c r="F114" s="33"/>
    </row>
    <row r="115" spans="1:6" ht="14.45" customHeight="1" x14ac:dyDescent="0.25">
      <c r="A115" s="33"/>
      <c r="B115" s="33"/>
      <c r="C115" s="33"/>
      <c r="D115" s="33"/>
      <c r="E115" s="33"/>
      <c r="F115" s="33"/>
    </row>
    <row r="116" spans="1:6" x14ac:dyDescent="0.25">
      <c r="A116" s="33"/>
      <c r="B116" s="33"/>
      <c r="C116" s="33"/>
      <c r="D116" s="33"/>
      <c r="E116" s="33"/>
      <c r="F116" s="33"/>
    </row>
    <row r="117" spans="1:6" x14ac:dyDescent="0.25">
      <c r="A117" s="3"/>
      <c r="B117" s="3"/>
      <c r="C117" s="3"/>
      <c r="D117" s="3"/>
      <c r="E117" s="3"/>
      <c r="F117" s="3"/>
    </row>
    <row r="132" spans="1:6" x14ac:dyDescent="0.25">
      <c r="A132" s="34" t="s">
        <v>61</v>
      </c>
      <c r="B132" s="34"/>
      <c r="C132" s="34"/>
      <c r="D132" s="34"/>
      <c r="E132" s="34"/>
      <c r="F132" s="34"/>
    </row>
    <row r="133" spans="1:6" x14ac:dyDescent="0.25">
      <c r="A133" s="31"/>
      <c r="B133" s="31"/>
      <c r="C133" s="31"/>
      <c r="D133" s="31"/>
      <c r="E133" s="31"/>
      <c r="F133" s="31"/>
    </row>
    <row r="141" spans="1:6" x14ac:dyDescent="0.25">
      <c r="A141" s="25" t="s">
        <v>55</v>
      </c>
      <c r="B141" s="25"/>
      <c r="C141" s="25"/>
      <c r="D141" s="25"/>
      <c r="E141" s="25"/>
      <c r="F141" s="26"/>
    </row>
  </sheetData>
  <mergeCells count="37">
    <mergeCell ref="A133:F133"/>
    <mergeCell ref="A89:D89"/>
    <mergeCell ref="E89:F89"/>
    <mergeCell ref="A90:D90"/>
    <mergeCell ref="E90:F90"/>
    <mergeCell ref="A111:F116"/>
    <mergeCell ref="A132:F132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2022-02-07T16:34:54Z</dcterms:modified>
</cp:coreProperties>
</file>