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F90D8011-E6BD-4FC9-A288-FB8F314B31E5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10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0" l="1"/>
  <c r="E73" i="10"/>
  <c r="D72" i="10"/>
  <c r="C72" i="10"/>
  <c r="E72" i="10" s="1"/>
  <c r="B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F58" i="10"/>
  <c r="F74" i="10" s="1"/>
  <c r="E58" i="10"/>
  <c r="D58" i="10"/>
  <c r="D74" i="10" s="1"/>
  <c r="C58" i="10"/>
  <c r="B58" i="10"/>
  <c r="B74" i="10" s="1"/>
  <c r="E36" i="10"/>
  <c r="E35" i="10"/>
  <c r="E34" i="10"/>
  <c r="E33" i="10"/>
  <c r="E32" i="10"/>
  <c r="E37" i="10" s="1"/>
  <c r="E40" i="10" s="1"/>
  <c r="E78" i="10" s="1"/>
  <c r="E74" i="10" l="1"/>
  <c r="E79" i="10"/>
  <c r="E80" i="10" s="1"/>
  <c r="E82" i="10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<sst xmlns="http://schemas.openxmlformats.org/spreadsheetml/2006/main" count="63" uniqueCount="62">
  <si>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</si>
  <si>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</si>
  <si>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</si>
  <si>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</si>
  <si>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</si>
  <si>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</si>
  <si>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</si>
  <si>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</si>
  <si>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</si>
  <si>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</si>
  <si>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</si>
  <si>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</si>
  <si>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</si>
  <si>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</si>
  <si>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</si>
  <si>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</si>
  <si>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</si>
  <si>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</si>
  <si>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</si>
  <si>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</si>
  <si>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</si>
  <si>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</si>
  <si>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</si>
  <si>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</si>
  <si>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</si>
  <si>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</si>
  <si>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</si>
  <si>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</si>
  <si>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</si>
  <si>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</si>
  <si>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</si>
  <si>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</si>
  <si>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</si>
  <si>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</si>
  <si>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</si>
  <si>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</si>
  <si>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</si>
  <si>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</si>
  <si>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</si>
  <si>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</si>
  <si>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</si>
  <si>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</si>
  <si>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</si>
  <si>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</si>
  <si>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</si>
  <si>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</si>
  <si>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</si>
  <si>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</si>
  <si>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</si>
  <si>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</si>
  <si>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</si>
  <si>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</si>
  <si>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</si>
  <si>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</si>
  <si>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</si>
  <si>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</si>
  <si>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</si>
  <si>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MENSAL - FEVEREIRO</t>
  </si>
  <si>
    <t>02/2022*</t>
  </si>
  <si>
    <t>01/12/2021 A 31/12/2021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</si>
  <si>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</si>
  <si>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Vinhedo-SP 10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</si>
</sst>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4" fontId="6" fillId="4" borderId="2" xfId="1" applyFont="1" applyFill="1" applyBorder="1" applyAlignment="1">
      <alignment horizontal="righ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1B4F6F9-9F65-400B-9C3C-CDAD3120F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5</xdr:col>
      <xdr:colOff>971550</xdr:colOff>
      <xdr:row>53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8D2557-5269-47F8-8B5B-28CC9806D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2775"/>
          <a:ext cx="656272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133</xdr:row>
      <xdr:rowOff>0</xdr:rowOff>
    </xdr:from>
    <xdr:to>
      <xdr:col>5</xdr:col>
      <xdr:colOff>828675</xdr:colOff>
      <xdr:row>133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105C780-2128-4AC0-9A06-BD0089301B93}"/>
            </a:ext>
          </a:extLst>
        </xdr:cNvPr>
        <xdr:cNvCxnSpPr/>
      </xdr:nvCxnSpPr>
      <xdr:spPr>
        <a:xfrm>
          <a:off x="2828925" y="3008947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88</xdr:row>
      <xdr:rowOff>171450</xdr:rowOff>
    </xdr:from>
    <xdr:to>
      <xdr:col>5</xdr:col>
      <xdr:colOff>942975</xdr:colOff>
      <xdr:row>95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D79131C-5D90-49F9-B642-F3E22E2B2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707475"/>
          <a:ext cx="6524626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3">
          <cell r="B23">
            <v>7800.8</v>
          </cell>
        </row>
        <row r="45">
          <cell r="B45">
            <v>63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942221-41D3-4AFA-B144-D9420A1F182B}" name="Tabela93" displayName="Tabela93" ref="A17:E32" totalsRowShown="0" headerRowDxfId="8" dataDxfId="7" headerRowBorderDxfId="5" tableBorderDxfId="6">
  <autoFilter ref="A17:E32" xr:uid="{5F942221-41D3-4AFA-B144-D9420A1F182B}"/>
  <tableColumns count="5">
    <tableColumn id="1" xr3:uid="{524EF982-39CD-47C8-A507-9DF6D3BBBE53}" name="DATA PREVISTA PARA O REPASSE (2)" dataDxfId="4"/>
    <tableColumn id="2" xr3:uid="{293B1389-CCA3-437E-BF90-8AA2694BC072}" name="VALORES PREVISTOS (R$)" dataDxfId="3"/>
    <tableColumn id="3" xr3:uid="{AEA58269-A357-48BB-8567-47C9D5AB4E54}" name="DATA DO REPASSE" dataDxfId="2"/>
    <tableColumn id="4" xr3:uid="{1A270581-A0E7-4FA7-81B6-72B5E52241AD}" name="NÚMERO DO DOCUMENTO DE CRÉDITO" dataDxfId="1"/>
    <tableColumn id="5" xr3:uid="{404AAAA3-1FEC-4735-A7CF-3E84CC32B6E7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F832A-0EF8-455E-9979-4AA9CD0D9123}">
  <dimension ref="A5:F134"/>
  <sheetViews>
    <sheetView tabSelected="1" workbookViewId="0">
      <selection activeCell="K8" sqref="K8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49" t="s">
        <v>57</v>
      </c>
      <c r="B5" s="50"/>
      <c r="C5" s="50"/>
      <c r="D5" s="50"/>
      <c r="E5" s="50"/>
      <c r="F5" s="51"/>
    </row>
    <row r="6" spans="1:6" x14ac:dyDescent="0.25">
      <c r="A6" s="16"/>
      <c r="B6" s="16"/>
      <c r="C6" s="16"/>
      <c r="D6" s="16"/>
      <c r="E6" s="16"/>
      <c r="F6" s="17"/>
    </row>
    <row r="7" spans="1:6" ht="33" customHeight="1" x14ac:dyDescent="0.25">
      <c r="A7" s="52" t="s">
        <v>0</v>
      </c>
      <c r="B7" s="52"/>
      <c r="C7" s="52"/>
      <c r="D7" s="52"/>
      <c r="E7" s="52"/>
      <c r="F7" s="52"/>
    </row>
    <row r="8" spans="1:6" ht="132.6" customHeight="1" x14ac:dyDescent="0.25">
      <c r="A8" s="53" t="s">
        <v>56</v>
      </c>
      <c r="B8" s="53"/>
      <c r="C8" s="53"/>
      <c r="D8" s="53"/>
      <c r="E8" s="53"/>
      <c r="F8" s="53"/>
    </row>
    <row r="9" spans="1:6" x14ac:dyDescent="0.25">
      <c r="A9" s="54"/>
      <c r="B9" s="54"/>
      <c r="C9" s="54"/>
      <c r="D9" s="54"/>
      <c r="E9" s="54"/>
      <c r="F9" s="54"/>
    </row>
    <row r="10" spans="1:6" x14ac:dyDescent="0.25">
      <c r="A10" s="30"/>
      <c r="B10" s="30"/>
      <c r="C10" s="30"/>
      <c r="D10" s="30"/>
      <c r="E10" s="30"/>
      <c r="F10" s="30"/>
    </row>
    <row r="11" spans="1:6" x14ac:dyDescent="0.25">
      <c r="A11" s="55" t="s">
        <v>1</v>
      </c>
      <c r="B11" s="55"/>
      <c r="C11" s="31" t="s">
        <v>2</v>
      </c>
      <c r="D11" s="31" t="s">
        <v>3</v>
      </c>
      <c r="E11" s="31" t="s">
        <v>4</v>
      </c>
    </row>
    <row r="12" spans="1:6" ht="19.149999999999999" customHeight="1" x14ac:dyDescent="0.25">
      <c r="A12" s="40" t="s">
        <v>5</v>
      </c>
      <c r="B12" s="40"/>
      <c r="C12" s="1" t="s">
        <v>58</v>
      </c>
      <c r="D12" s="2" t="s">
        <v>59</v>
      </c>
      <c r="E12" s="3">
        <v>253299.3</v>
      </c>
    </row>
    <row r="13" spans="1:6" x14ac:dyDescent="0.25">
      <c r="A13" s="40" t="s">
        <v>6</v>
      </c>
      <c r="B13" s="40"/>
      <c r="C13" s="2"/>
      <c r="D13" s="2"/>
      <c r="E13" s="15"/>
    </row>
    <row r="14" spans="1:6" x14ac:dyDescent="0.25">
      <c r="A14" s="40" t="s">
        <v>6</v>
      </c>
      <c r="B14" s="40"/>
      <c r="C14" s="2"/>
      <c r="D14" s="2"/>
      <c r="E14" s="15"/>
    </row>
    <row r="16" spans="1:6" ht="19.149999999999999" customHeight="1" x14ac:dyDescent="0.25">
      <c r="A16" s="43" t="s">
        <v>7</v>
      </c>
      <c r="B16" s="44"/>
      <c r="C16" s="44"/>
      <c r="D16" s="44"/>
      <c r="E16" s="45"/>
    </row>
    <row r="17" spans="1:5" ht="28.15" customHeight="1" x14ac:dyDescent="0.25">
      <c r="A17" s="18" t="s">
        <v>8</v>
      </c>
      <c r="B17" s="18" t="s">
        <v>9</v>
      </c>
      <c r="C17" s="18" t="s">
        <v>10</v>
      </c>
      <c r="D17" s="18" t="s">
        <v>11</v>
      </c>
      <c r="E17" s="19" t="s">
        <v>12</v>
      </c>
    </row>
    <row r="18" spans="1:5" hidden="1" x14ac:dyDescent="0.25">
      <c r="A18" s="20">
        <v>44216</v>
      </c>
      <c r="B18" s="21">
        <v>22800</v>
      </c>
      <c r="C18" s="20">
        <v>44225</v>
      </c>
      <c r="D18" s="22">
        <v>341</v>
      </c>
      <c r="E18" s="23">
        <v>22800</v>
      </c>
    </row>
    <row r="19" spans="1:5" hidden="1" x14ac:dyDescent="0.25">
      <c r="A19" s="20">
        <v>44247</v>
      </c>
      <c r="B19" s="21">
        <v>22800</v>
      </c>
      <c r="C19" s="20">
        <v>44249</v>
      </c>
      <c r="D19" s="22">
        <v>221422</v>
      </c>
      <c r="E19" s="23">
        <v>22800</v>
      </c>
    </row>
    <row r="20" spans="1:5" hidden="1" x14ac:dyDescent="0.25">
      <c r="A20" s="20">
        <v>44275</v>
      </c>
      <c r="B20" s="21">
        <v>22800</v>
      </c>
      <c r="C20" s="20">
        <v>44260</v>
      </c>
      <c r="D20" s="22">
        <v>51132</v>
      </c>
      <c r="E20" s="23">
        <v>22800</v>
      </c>
    </row>
    <row r="21" spans="1:5" hidden="1" x14ac:dyDescent="0.25">
      <c r="A21" s="20">
        <v>44306</v>
      </c>
      <c r="B21" s="21">
        <v>22800</v>
      </c>
      <c r="C21" s="20">
        <v>44306</v>
      </c>
      <c r="D21" s="22">
        <v>200952</v>
      </c>
      <c r="E21" s="23">
        <v>22800</v>
      </c>
    </row>
    <row r="22" spans="1:5" hidden="1" x14ac:dyDescent="0.25">
      <c r="A22" s="20">
        <v>44336</v>
      </c>
      <c r="B22" s="21">
        <v>22800</v>
      </c>
      <c r="C22" s="20">
        <v>44336</v>
      </c>
      <c r="D22" s="22">
        <v>201139</v>
      </c>
      <c r="E22" s="23">
        <v>22800</v>
      </c>
    </row>
    <row r="23" spans="1:5" hidden="1" x14ac:dyDescent="0.25">
      <c r="A23" s="20">
        <v>44367</v>
      </c>
      <c r="B23" s="21">
        <v>22800</v>
      </c>
      <c r="C23" s="20">
        <v>44368</v>
      </c>
      <c r="D23" s="22">
        <v>211418</v>
      </c>
      <c r="E23" s="23">
        <v>22800</v>
      </c>
    </row>
    <row r="24" spans="1:5" hidden="1" x14ac:dyDescent="0.25">
      <c r="A24" s="20">
        <v>44397</v>
      </c>
      <c r="B24" s="21">
        <v>22800</v>
      </c>
      <c r="C24" s="20">
        <v>44397</v>
      </c>
      <c r="D24" s="22">
        <v>201136</v>
      </c>
      <c r="E24" s="23">
        <v>22800</v>
      </c>
    </row>
    <row r="25" spans="1:5" hidden="1" x14ac:dyDescent="0.25">
      <c r="A25" s="20">
        <v>44428</v>
      </c>
      <c r="B25" s="21">
        <v>16640</v>
      </c>
      <c r="C25" s="20">
        <v>44397</v>
      </c>
      <c r="D25" s="22">
        <v>201441</v>
      </c>
      <c r="E25" s="23">
        <v>16640</v>
      </c>
    </row>
    <row r="26" spans="1:5" hidden="1" x14ac:dyDescent="0.25">
      <c r="A26" s="20">
        <v>44459</v>
      </c>
      <c r="B26" s="21">
        <v>16640</v>
      </c>
      <c r="C26" s="20">
        <v>44459</v>
      </c>
      <c r="D26" s="22">
        <v>2011343</v>
      </c>
      <c r="E26" s="23">
        <v>16640</v>
      </c>
    </row>
    <row r="27" spans="1:5" hidden="1" x14ac:dyDescent="0.25">
      <c r="A27" s="20">
        <v>44489</v>
      </c>
      <c r="B27" s="21">
        <v>16640</v>
      </c>
      <c r="C27" s="20">
        <v>44489</v>
      </c>
      <c r="D27" s="22">
        <v>201126</v>
      </c>
      <c r="E27" s="23">
        <v>16640</v>
      </c>
    </row>
    <row r="28" spans="1:5" hidden="1" x14ac:dyDescent="0.25">
      <c r="A28" s="20">
        <v>44520</v>
      </c>
      <c r="B28" s="21">
        <v>16640</v>
      </c>
      <c r="C28" s="20">
        <v>44522</v>
      </c>
      <c r="D28" s="22">
        <v>221202</v>
      </c>
      <c r="E28" s="23">
        <v>16640</v>
      </c>
    </row>
    <row r="29" spans="1:5" hidden="1" x14ac:dyDescent="0.25">
      <c r="A29" s="20">
        <v>44550</v>
      </c>
      <c r="B29" s="21">
        <v>12789.03</v>
      </c>
      <c r="C29" s="20">
        <v>44547</v>
      </c>
      <c r="D29" s="22">
        <v>171132</v>
      </c>
      <c r="E29" s="23">
        <v>12789.03</v>
      </c>
    </row>
    <row r="30" spans="1:5" hidden="1" x14ac:dyDescent="0.25">
      <c r="A30" s="20">
        <v>44581</v>
      </c>
      <c r="B30" s="21">
        <v>22800</v>
      </c>
      <c r="C30" s="20">
        <v>44587</v>
      </c>
      <c r="D30" s="22">
        <v>261505</v>
      </c>
      <c r="E30" s="23">
        <v>22800</v>
      </c>
    </row>
    <row r="31" spans="1:5" x14ac:dyDescent="0.25">
      <c r="A31" s="24">
        <v>44612</v>
      </c>
      <c r="B31" s="56">
        <v>22800</v>
      </c>
      <c r="C31" s="57">
        <v>44613</v>
      </c>
      <c r="D31" s="58">
        <v>211544</v>
      </c>
      <c r="E31" s="23">
        <v>22800</v>
      </c>
    </row>
    <row r="32" spans="1:5" x14ac:dyDescent="0.25">
      <c r="A32" s="24"/>
      <c r="B32" s="25"/>
      <c r="C32" s="25"/>
      <c r="D32" s="25"/>
      <c r="E32" s="23">
        <f>SUBTOTAL(109,E18:E31)</f>
        <v>22800</v>
      </c>
    </row>
    <row r="33" spans="1:6" ht="19.149999999999999" customHeight="1" x14ac:dyDescent="0.25">
      <c r="A33" s="46" t="s">
        <v>13</v>
      </c>
      <c r="B33" s="47"/>
      <c r="C33" s="47"/>
      <c r="D33" s="48"/>
      <c r="E33" s="23">
        <f>[1]OUT!B23</f>
        <v>7800.8</v>
      </c>
    </row>
    <row r="34" spans="1:6" x14ac:dyDescent="0.25">
      <c r="A34" s="40" t="s">
        <v>14</v>
      </c>
      <c r="B34" s="40"/>
      <c r="C34" s="40"/>
      <c r="D34" s="40"/>
      <c r="E34" s="23">
        <f>[1]OUT!B45</f>
        <v>63</v>
      </c>
    </row>
    <row r="35" spans="1:6" ht="14.45" customHeight="1" x14ac:dyDescent="0.25">
      <c r="A35" s="40" t="s">
        <v>15</v>
      </c>
      <c r="B35" s="40"/>
      <c r="C35" s="40"/>
      <c r="D35" s="40"/>
      <c r="E35" s="23">
        <f>B36</f>
        <v>0</v>
      </c>
    </row>
    <row r="36" spans="1:6" ht="14.45" customHeight="1" x14ac:dyDescent="0.25">
      <c r="A36" s="40" t="s">
        <v>16</v>
      </c>
      <c r="B36" s="40"/>
      <c r="C36" s="40"/>
      <c r="D36" s="40"/>
      <c r="E36" s="23">
        <f t="shared" ref="E36" si="0">B56</f>
        <v>0</v>
      </c>
    </row>
    <row r="37" spans="1:6" ht="14.45" customHeight="1" x14ac:dyDescent="0.25">
      <c r="A37" s="40" t="s">
        <v>17</v>
      </c>
      <c r="B37" s="40"/>
      <c r="C37" s="40"/>
      <c r="D37" s="40"/>
      <c r="E37" s="23">
        <f>SUM(E32:E36)</f>
        <v>30663.8</v>
      </c>
    </row>
    <row r="38" spans="1:6" x14ac:dyDescent="0.25">
      <c r="A38" s="41"/>
      <c r="B38" s="41"/>
      <c r="C38" s="41"/>
      <c r="D38" s="41"/>
      <c r="E38" s="41"/>
    </row>
    <row r="39" spans="1:6" ht="14.45" customHeight="1" x14ac:dyDescent="0.25">
      <c r="A39" s="40" t="s">
        <v>18</v>
      </c>
      <c r="B39" s="40"/>
      <c r="C39" s="40"/>
      <c r="D39" s="40"/>
      <c r="E39" s="23">
        <v>0</v>
      </c>
    </row>
    <row r="40" spans="1:6" ht="14.45" customHeight="1" x14ac:dyDescent="0.25">
      <c r="A40" s="40" t="s">
        <v>19</v>
      </c>
      <c r="B40" s="40"/>
      <c r="C40" s="40"/>
      <c r="D40" s="40"/>
      <c r="E40" s="23">
        <f>E39+E37</f>
        <v>30663.8</v>
      </c>
    </row>
    <row r="41" spans="1:6" ht="14.45" customHeight="1" x14ac:dyDescent="0.25">
      <c r="A41" s="26"/>
      <c r="B41" s="26"/>
      <c r="C41" s="26"/>
      <c r="D41" s="26"/>
      <c r="E41" s="27"/>
    </row>
    <row r="42" spans="1:6" ht="55.9" customHeight="1" x14ac:dyDescent="0.25">
      <c r="A42" s="42" t="s">
        <v>60</v>
      </c>
      <c r="B42" s="42"/>
      <c r="C42" s="42"/>
      <c r="D42" s="42"/>
      <c r="E42" s="42"/>
      <c r="F42" s="42"/>
    </row>
    <row r="43" spans="1:6" ht="55.9" customHeight="1" x14ac:dyDescent="0.25">
      <c r="A43" s="29"/>
      <c r="B43" s="29"/>
      <c r="C43" s="29"/>
      <c r="D43" s="29"/>
      <c r="E43" s="29"/>
      <c r="F43" s="29"/>
    </row>
    <row r="44" spans="1:6" ht="55.9" customHeight="1" x14ac:dyDescent="0.25">
      <c r="A44" s="29"/>
      <c r="B44" s="29"/>
      <c r="C44" s="29"/>
      <c r="D44" s="29"/>
      <c r="E44" s="29"/>
      <c r="F44" s="29"/>
    </row>
    <row r="45" spans="1:6" ht="55.9" customHeight="1" x14ac:dyDescent="0.25">
      <c r="A45" s="29"/>
      <c r="B45" s="29"/>
      <c r="C45" s="29"/>
      <c r="D45" s="29"/>
      <c r="E45" s="29"/>
      <c r="F45" s="29"/>
    </row>
    <row r="46" spans="1:6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55" spans="1:6" ht="67.5" x14ac:dyDescent="0.25">
      <c r="A55" s="37" t="s">
        <v>20</v>
      </c>
      <c r="B55" s="37" t="s">
        <v>21</v>
      </c>
      <c r="C55" s="4" t="s">
        <v>22</v>
      </c>
      <c r="D55" s="4" t="s">
        <v>23</v>
      </c>
      <c r="E55" s="4" t="s">
        <v>24</v>
      </c>
      <c r="F55" s="37" t="s">
        <v>25</v>
      </c>
    </row>
    <row r="56" spans="1:6" x14ac:dyDescent="0.25">
      <c r="A56" s="37"/>
      <c r="B56" s="37"/>
      <c r="C56" s="5" t="s">
        <v>26</v>
      </c>
      <c r="D56" s="5" t="s">
        <v>27</v>
      </c>
      <c r="E56" s="5" t="s">
        <v>28</v>
      </c>
      <c r="F56" s="37"/>
    </row>
    <row r="57" spans="1:6" x14ac:dyDescent="0.25">
      <c r="A57" s="28"/>
      <c r="B57" s="37" t="s">
        <v>29</v>
      </c>
      <c r="C57" s="37"/>
      <c r="D57" s="37"/>
      <c r="E57" s="37"/>
      <c r="F57" s="37"/>
    </row>
    <row r="58" spans="1:6" ht="22.5" x14ac:dyDescent="0.25">
      <c r="A58" s="6" t="s">
        <v>30</v>
      </c>
      <c r="B58" s="7">
        <f>[1]!Tabela12[[#Totals],[Valores]]</f>
        <v>21013.88</v>
      </c>
      <c r="C58" s="8">
        <f>[1]!Tabela12[[#Totals],[Valores2]]</f>
        <v>5549.54</v>
      </c>
      <c r="D58" s="8">
        <f>[1]!Tabela12[[#Totals],[Valores3]]</f>
        <v>15345.84</v>
      </c>
      <c r="E58" s="8">
        <f>C58+D58</f>
        <v>20895.38</v>
      </c>
      <c r="F58" s="7">
        <f>[1]!Tabela12[[#Totals],[Valores5]]</f>
        <v>5649.16</v>
      </c>
    </row>
    <row r="59" spans="1:6" ht="22.5" x14ac:dyDescent="0.25">
      <c r="A59" s="6" t="s">
        <v>31</v>
      </c>
      <c r="B59" s="9">
        <v>0</v>
      </c>
      <c r="C59" s="8">
        <v>0</v>
      </c>
      <c r="D59" s="8">
        <v>0</v>
      </c>
      <c r="E59" s="8">
        <f t="shared" ref="E59:E74" si="1">C59+D59</f>
        <v>0</v>
      </c>
      <c r="F59" s="8">
        <v>0</v>
      </c>
    </row>
    <row r="60" spans="1:6" x14ac:dyDescent="0.25">
      <c r="A60" s="6" t="s">
        <v>32</v>
      </c>
      <c r="B60" s="8">
        <v>0</v>
      </c>
      <c r="C60" s="8">
        <v>0</v>
      </c>
      <c r="D60" s="8">
        <v>0</v>
      </c>
      <c r="E60" s="8">
        <f t="shared" si="1"/>
        <v>0</v>
      </c>
      <c r="F60" s="8">
        <v>0</v>
      </c>
    </row>
    <row r="61" spans="1:6" ht="22.5" x14ac:dyDescent="0.25">
      <c r="A61" s="6" t="s">
        <v>33</v>
      </c>
      <c r="B61" s="8">
        <v>0</v>
      </c>
      <c r="C61" s="8">
        <v>0</v>
      </c>
      <c r="D61" s="8">
        <v>0</v>
      </c>
      <c r="E61" s="8">
        <f t="shared" si="1"/>
        <v>0</v>
      </c>
      <c r="F61" s="8">
        <v>0</v>
      </c>
    </row>
    <row r="62" spans="1:6" ht="22.5" x14ac:dyDescent="0.25">
      <c r="A62" s="6" t="s">
        <v>34</v>
      </c>
      <c r="B62" s="8">
        <v>0</v>
      </c>
      <c r="C62" s="8">
        <v>0</v>
      </c>
      <c r="D62" s="8">
        <v>0</v>
      </c>
      <c r="E62" s="8">
        <f t="shared" si="1"/>
        <v>0</v>
      </c>
      <c r="F62" s="8">
        <v>0</v>
      </c>
    </row>
    <row r="63" spans="1:6" ht="22.5" x14ac:dyDescent="0.25">
      <c r="A63" s="6" t="s">
        <v>35</v>
      </c>
      <c r="B63" s="8">
        <v>0</v>
      </c>
      <c r="C63" s="8">
        <v>0</v>
      </c>
      <c r="D63" s="8">
        <v>0</v>
      </c>
      <c r="E63" s="8">
        <f t="shared" si="1"/>
        <v>0</v>
      </c>
      <c r="F63" s="8">
        <v>0</v>
      </c>
    </row>
    <row r="64" spans="1:6" ht="22.5" x14ac:dyDescent="0.25">
      <c r="A64" s="6" t="s">
        <v>36</v>
      </c>
      <c r="B64" s="8">
        <v>0</v>
      </c>
      <c r="C64" s="8">
        <v>0</v>
      </c>
      <c r="D64" s="8">
        <v>0</v>
      </c>
      <c r="E64" s="8">
        <f t="shared" si="1"/>
        <v>0</v>
      </c>
      <c r="F64" s="8">
        <v>0</v>
      </c>
    </row>
    <row r="65" spans="1:6" ht="22.5" x14ac:dyDescent="0.25">
      <c r="A65" s="6" t="s">
        <v>37</v>
      </c>
      <c r="B65" s="8">
        <v>0</v>
      </c>
      <c r="C65" s="8">
        <v>0</v>
      </c>
      <c r="D65" s="8">
        <v>0</v>
      </c>
      <c r="E65" s="8">
        <f t="shared" si="1"/>
        <v>0</v>
      </c>
      <c r="F65" s="8">
        <v>0</v>
      </c>
    </row>
    <row r="66" spans="1:6" x14ac:dyDescent="0.25">
      <c r="A66" s="6" t="s">
        <v>38</v>
      </c>
      <c r="B66" s="8">
        <v>0</v>
      </c>
      <c r="C66" s="8">
        <v>0</v>
      </c>
      <c r="D66" s="8">
        <v>0</v>
      </c>
      <c r="E66" s="8">
        <f t="shared" si="1"/>
        <v>0</v>
      </c>
      <c r="F66" s="8">
        <v>0</v>
      </c>
    </row>
    <row r="67" spans="1:6" x14ac:dyDescent="0.25">
      <c r="A67" s="6" t="s">
        <v>39</v>
      </c>
      <c r="B67" s="8">
        <v>0</v>
      </c>
      <c r="C67" s="8">
        <v>0</v>
      </c>
      <c r="D67" s="8">
        <v>0</v>
      </c>
      <c r="E67" s="8">
        <f t="shared" si="1"/>
        <v>0</v>
      </c>
      <c r="F67" s="8">
        <v>0</v>
      </c>
    </row>
    <row r="68" spans="1:6" ht="22.5" x14ac:dyDescent="0.25">
      <c r="A68" s="6" t="s">
        <v>40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0</v>
      </c>
    </row>
    <row r="69" spans="1:6" x14ac:dyDescent="0.25">
      <c r="A69" s="6" t="s">
        <v>41</v>
      </c>
      <c r="B69" s="8">
        <v>0</v>
      </c>
      <c r="C69" s="8">
        <v>0</v>
      </c>
      <c r="D69" s="8">
        <v>0</v>
      </c>
      <c r="E69" s="8">
        <f t="shared" si="1"/>
        <v>0</v>
      </c>
      <c r="F69" s="8">
        <v>0</v>
      </c>
    </row>
    <row r="70" spans="1:6" ht="22.5" x14ac:dyDescent="0.25">
      <c r="A70" s="6" t="s">
        <v>42</v>
      </c>
      <c r="B70" s="8">
        <v>0</v>
      </c>
      <c r="C70" s="8">
        <v>0</v>
      </c>
      <c r="D70" s="8">
        <v>0</v>
      </c>
      <c r="E70" s="8">
        <f t="shared" si="1"/>
        <v>0</v>
      </c>
      <c r="F70" s="8">
        <v>0</v>
      </c>
    </row>
    <row r="71" spans="1:6" x14ac:dyDescent="0.25">
      <c r="A71" s="6" t="s">
        <v>43</v>
      </c>
      <c r="B71" s="8">
        <v>0</v>
      </c>
      <c r="C71" s="8">
        <v>0</v>
      </c>
      <c r="D71" s="8">
        <v>0</v>
      </c>
      <c r="E71" s="8">
        <f t="shared" si="1"/>
        <v>0</v>
      </c>
      <c r="F71" s="8">
        <v>0</v>
      </c>
    </row>
    <row r="72" spans="1:6" ht="33.75" x14ac:dyDescent="0.25">
      <c r="A72" s="6" t="s">
        <v>44</v>
      </c>
      <c r="B72" s="10">
        <f>[1]!Tabela1214[[#Totals],[Valores]]</f>
        <v>85.22</v>
      </c>
      <c r="C72" s="8">
        <f>[1]!Tabela1214[[#Totals],[Valores2]]</f>
        <v>0</v>
      </c>
      <c r="D72" s="10">
        <f>[1]!Tabela1214[[#Totals],[Valores3]]</f>
        <v>85.22</v>
      </c>
      <c r="E72" s="10">
        <f t="shared" si="1"/>
        <v>85.22</v>
      </c>
      <c r="F72" s="10">
        <v>0</v>
      </c>
    </row>
    <row r="73" spans="1:6" x14ac:dyDescent="0.25">
      <c r="A73" s="6" t="s">
        <v>45</v>
      </c>
      <c r="B73" s="8">
        <v>0</v>
      </c>
      <c r="C73" s="8">
        <v>0</v>
      </c>
      <c r="D73" s="8">
        <v>0</v>
      </c>
      <c r="E73" s="8">
        <f t="shared" si="1"/>
        <v>0</v>
      </c>
      <c r="F73" s="8">
        <v>0</v>
      </c>
    </row>
    <row r="74" spans="1:6" x14ac:dyDescent="0.25">
      <c r="A74" s="11" t="s">
        <v>46</v>
      </c>
      <c r="B74" s="10">
        <f>SUM(B58:B73)</f>
        <v>21099.100000000002</v>
      </c>
      <c r="C74" s="8">
        <f>SUM(C58:C73)</f>
        <v>5549.54</v>
      </c>
      <c r="D74" s="10">
        <f>SUM(D58:D73)</f>
        <v>15431.06</v>
      </c>
      <c r="E74" s="10">
        <f t="shared" si="1"/>
        <v>20980.6</v>
      </c>
      <c r="F74" s="10">
        <f>SUM(F58:F73)</f>
        <v>5649.16</v>
      </c>
    </row>
    <row r="75" spans="1:6" ht="124.15" customHeight="1" x14ac:dyDescent="0.25">
      <c r="A75" s="38" t="s">
        <v>47</v>
      </c>
      <c r="B75" s="39"/>
      <c r="C75" s="39"/>
      <c r="D75" s="39"/>
      <c r="E75" s="39"/>
      <c r="F75" s="39"/>
    </row>
    <row r="77" spans="1:6" x14ac:dyDescent="0.25">
      <c r="A77" s="37" t="s">
        <v>48</v>
      </c>
      <c r="B77" s="37"/>
      <c r="C77" s="37"/>
      <c r="D77" s="37"/>
      <c r="E77" s="37"/>
      <c r="F77" s="37"/>
    </row>
    <row r="78" spans="1:6" x14ac:dyDescent="0.25">
      <c r="A78" s="33" t="s">
        <v>49</v>
      </c>
      <c r="B78" s="33"/>
      <c r="C78" s="33"/>
      <c r="D78" s="33"/>
      <c r="E78" s="36">
        <f>E40</f>
        <v>30663.8</v>
      </c>
      <c r="F78" s="36"/>
    </row>
    <row r="79" spans="1:6" x14ac:dyDescent="0.25">
      <c r="A79" s="33" t="s">
        <v>50</v>
      </c>
      <c r="B79" s="33"/>
      <c r="C79" s="33"/>
      <c r="D79" s="33"/>
      <c r="E79" s="36">
        <f>C74+D74</f>
        <v>20980.6</v>
      </c>
      <c r="F79" s="36"/>
    </row>
    <row r="80" spans="1:6" x14ac:dyDescent="0.25">
      <c r="A80" s="33" t="s">
        <v>51</v>
      </c>
      <c r="B80" s="33"/>
      <c r="C80" s="33"/>
      <c r="D80" s="33"/>
      <c r="E80" s="59">
        <f>E78-E79</f>
        <v>9683.2000000000007</v>
      </c>
      <c r="F80" s="59"/>
    </row>
    <row r="81" spans="1:6" x14ac:dyDescent="0.25">
      <c r="A81" s="33" t="s">
        <v>52</v>
      </c>
      <c r="B81" s="33"/>
      <c r="C81" s="33"/>
      <c r="D81" s="33"/>
      <c r="E81" s="60">
        <v>0</v>
      </c>
      <c r="F81" s="61"/>
    </row>
    <row r="82" spans="1:6" x14ac:dyDescent="0.25">
      <c r="A82" s="33" t="s">
        <v>53</v>
      </c>
      <c r="B82" s="33"/>
      <c r="C82" s="33"/>
      <c r="D82" s="33"/>
      <c r="E82" s="60">
        <f>E80-E81</f>
        <v>9683.2000000000007</v>
      </c>
      <c r="F82" s="61"/>
    </row>
    <row r="104" spans="1:6" x14ac:dyDescent="0.25">
      <c r="A104" s="34" t="s">
        <v>54</v>
      </c>
      <c r="B104" s="34"/>
      <c r="C104" s="34"/>
      <c r="D104" s="34"/>
      <c r="E104" s="34"/>
      <c r="F104" s="34"/>
    </row>
    <row r="105" spans="1:6" x14ac:dyDescent="0.25">
      <c r="A105" s="34"/>
      <c r="B105" s="34"/>
      <c r="C105" s="34"/>
      <c r="D105" s="34"/>
      <c r="E105" s="34"/>
      <c r="F105" s="34"/>
    </row>
    <row r="106" spans="1:6" ht="14.45" customHeight="1" x14ac:dyDescent="0.25">
      <c r="A106" s="34"/>
      <c r="B106" s="34"/>
      <c r="C106" s="34"/>
      <c r="D106" s="34"/>
      <c r="E106" s="34"/>
      <c r="F106" s="34"/>
    </row>
    <row r="107" spans="1:6" x14ac:dyDescent="0.25">
      <c r="A107" s="34"/>
      <c r="B107" s="34"/>
      <c r="C107" s="34"/>
      <c r="D107" s="34"/>
      <c r="E107" s="34"/>
      <c r="F107" s="34"/>
    </row>
    <row r="108" spans="1:6" ht="14.45" customHeight="1" x14ac:dyDescent="0.25">
      <c r="A108" s="34"/>
      <c r="B108" s="34"/>
      <c r="C108" s="34"/>
      <c r="D108" s="34"/>
      <c r="E108" s="34"/>
      <c r="F108" s="34"/>
    </row>
    <row r="109" spans="1:6" x14ac:dyDescent="0.25">
      <c r="A109" s="34"/>
      <c r="B109" s="34"/>
      <c r="C109" s="34"/>
      <c r="D109" s="34"/>
      <c r="E109" s="34"/>
      <c r="F109" s="34"/>
    </row>
    <row r="110" spans="1:6" x14ac:dyDescent="0.25">
      <c r="A110" s="14"/>
      <c r="B110" s="14"/>
      <c r="C110" s="14"/>
      <c r="D110" s="14"/>
      <c r="E110" s="14"/>
      <c r="F110" s="14"/>
    </row>
    <row r="125" spans="1:6" x14ac:dyDescent="0.25">
      <c r="A125" s="35" t="s">
        <v>61</v>
      </c>
      <c r="B125" s="35"/>
      <c r="C125" s="35"/>
      <c r="D125" s="35"/>
      <c r="E125" s="35"/>
      <c r="F125" s="35"/>
    </row>
    <row r="126" spans="1:6" x14ac:dyDescent="0.25">
      <c r="A126" s="32"/>
      <c r="B126" s="32"/>
      <c r="C126" s="32"/>
      <c r="D126" s="32"/>
      <c r="E126" s="32"/>
      <c r="F126" s="32"/>
    </row>
    <row r="134" spans="1:6" x14ac:dyDescent="0.25">
      <c r="A134" s="13" t="s">
        <v>55</v>
      </c>
      <c r="B134" s="13"/>
      <c r="C134" s="13"/>
      <c r="D134" s="13"/>
      <c r="E134" s="13"/>
      <c r="F134" s="12"/>
    </row>
  </sheetData>
  <mergeCells count="37">
    <mergeCell ref="A126:F126"/>
    <mergeCell ref="A81:D81"/>
    <mergeCell ref="E81:F81"/>
    <mergeCell ref="A82:D82"/>
    <mergeCell ref="E82:F82"/>
    <mergeCell ref="A104:F109"/>
    <mergeCell ref="A125:F125"/>
    <mergeCell ref="A78:D78"/>
    <mergeCell ref="E78:F78"/>
    <mergeCell ref="A79:D79"/>
    <mergeCell ref="E79:F79"/>
    <mergeCell ref="A80:D80"/>
    <mergeCell ref="E80:F80"/>
    <mergeCell ref="A55:A56"/>
    <mergeCell ref="B55:B56"/>
    <mergeCell ref="F55:F56"/>
    <mergeCell ref="B57:F57"/>
    <mergeCell ref="A75:F75"/>
    <mergeCell ref="A77:F77"/>
    <mergeCell ref="A36:D36"/>
    <mergeCell ref="A37:D37"/>
    <mergeCell ref="A38:E38"/>
    <mergeCell ref="A39:D39"/>
    <mergeCell ref="A40:D40"/>
    <mergeCell ref="A42:F42"/>
    <mergeCell ref="A13:B13"/>
    <mergeCell ref="A14:B14"/>
    <mergeCell ref="A16:E16"/>
    <mergeCell ref="A33:D33"/>
    <mergeCell ref="A34:D34"/>
    <mergeCell ref="A35:D35"/>
    <mergeCell ref="A5:F5"/>
    <mergeCell ref="A7:F7"/>
    <mergeCell ref="A8:F8"/>
    <mergeCell ref="A9:F9"/>
    <mergeCell ref="A11:B11"/>
    <mergeCell ref="A12:B1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2022-03-07T21:33:04Z</dcterms:modified>
</cp:coreProperties>
</file>