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ção de Contas - Site\"/>
    </mc:Choice>
  </mc:AlternateContent>
  <xr:revisionPtr revIDLastSave="0" documentId="13_ncr:1_{9EBA1674-230A-420F-9BBE-DF7B3C68DE2F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5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15" l="1"/>
  <c r="E77" i="15"/>
  <c r="D76" i="15"/>
  <c r="E76" i="15" s="1"/>
  <c r="C76" i="15"/>
  <c r="B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F62" i="15"/>
  <c r="F78" i="15" s="1"/>
  <c r="D62" i="15"/>
  <c r="C62" i="15"/>
  <c r="E62" i="15" s="1"/>
  <c r="B62" i="15"/>
  <c r="B78" i="15" s="1"/>
  <c r="E40" i="15"/>
  <c r="E39" i="15"/>
  <c r="E38" i="15"/>
  <c r="E37" i="15"/>
  <c r="E36" i="15"/>
  <c r="E41" i="15" s="1"/>
  <c r="E44" i="15" s="1"/>
  <c r="E82" i="15" s="1"/>
  <c r="D78" i="15" l="1"/>
  <c r="E83" i="15" s="1"/>
  <c r="E84" i="15" s="1"/>
  <c r="E86" i="15" s="1"/>
  <c r="E78" i="15" l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<sst xmlns="http://schemas.openxmlformats.org/spreadsheetml/2006/main" count="63" uniqueCount="62">
  <si>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</si>
  <si>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</si>
  <si>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</si>
  <si>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</si>
  <si>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</si>
  <si>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</si>
  <si>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</si>
  <si>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</si>
  <si>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</si>
  <si>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</si>
  <si>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</si>
  <si>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</si>
  <si>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</si>
  <si>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</si>
  <si>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</si>
  <si>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</si>
  <si>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</si>
  <si>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</si>
  <si>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</si>
  <si>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</si>
  <si>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</si>
  <si>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</si>
  <si>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</si>
  <si>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</si>
  <si>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</si>
  <si>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</si>
  <si>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</si>
  <si>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</si>
  <si>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</si>
  <si>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</si>
  <si>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</si>
  <si>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</si>
  <si>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</si>
  <si>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</si>
  <si>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</si>
  <si>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</si>
  <si>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</si>
  <si>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</si>
  <si>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</si>
  <si>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</si>
  <si>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</si>
  <si>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</si>
  <si>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</si>
  <si>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</si>
  <si>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</si>
  <si>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</si>
  <si>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</si>
  <si>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</si>
  <si>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</si>
  <si>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</si>
  <si>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</si>
  <si>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</si>
  <si>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</si>
  <si>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</si>
  <si>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</si>
  <si>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</si>
  <si>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</si>
  <si>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</si>
  <si>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</si>
  <si>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 - JUNHO</t>
  </si>
  <si>
    <t>06/2022*</t>
  </si>
  <si>
    <t>Vinhedo-SP 10 de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</si>
</sst>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44" fontId="6" fillId="4" borderId="2" xfId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435DCD-CC7B-433D-9D9E-50FD6928E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5</xdr:col>
      <xdr:colOff>971550</xdr:colOff>
      <xdr:row>57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A94ACC-A02C-4B06-8B10-511F3C956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277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137</xdr:row>
      <xdr:rowOff>0</xdr:rowOff>
    </xdr:from>
    <xdr:to>
      <xdr:col>5</xdr:col>
      <xdr:colOff>828675</xdr:colOff>
      <xdr:row>137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7873F520-D2E3-46EC-8C0C-FCD11DEBBFBB}"/>
            </a:ext>
          </a:extLst>
        </xdr:cNvPr>
        <xdr:cNvCxnSpPr/>
      </xdr:nvCxnSpPr>
      <xdr:spPr>
        <a:xfrm>
          <a:off x="2828925" y="3008947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92</xdr:row>
      <xdr:rowOff>171450</xdr:rowOff>
    </xdr:from>
    <xdr:to>
      <xdr:col>5</xdr:col>
      <xdr:colOff>942975</xdr:colOff>
      <xdr:row>99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21FD596-721F-42E7-BA16-FF9F844B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70747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Presta&#231;&#227;o%20de%20Contas%20-%20Mensal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B27">
            <v>15224.44</v>
          </cell>
        </row>
        <row r="53">
          <cell r="B53">
            <v>145.46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045DDF-BD10-44A6-A78F-C86D538B0E3A}" name="Tabela9" displayName="Tabela9" ref="A17:E36" totalsRowShown="0" headerRowDxfId="8" dataDxfId="7" headerRowBorderDxfId="5" tableBorderDxfId="6">
  <autoFilter ref="A17:E36" xr:uid="{9B045DDF-BD10-44A6-A78F-C86D538B0E3A}"/>
  <tableColumns count="5">
    <tableColumn id="1" xr3:uid="{83B01F27-C784-4D9B-972C-B29911311EA2}" name="DATA PREVISTA PARA O REPASSE (2)" dataDxfId="4"/>
    <tableColumn id="2" xr3:uid="{1215ED27-BAE7-417D-943C-3BDAC4369C4B}" name="VALORES PREVISTOS (R$)" dataDxfId="3"/>
    <tableColumn id="3" xr3:uid="{CE66965E-F009-47E5-8F98-31771F18FC7C}" name="DATA DO REPASSE" dataDxfId="2"/>
    <tableColumn id="4" xr3:uid="{F6F1E0F4-6BDE-4654-AF95-7E7093DDC61F}" name="NÚMERO DO DOCUMENTO DE CRÉDITO" dataDxfId="1"/>
    <tableColumn id="5" xr3:uid="{6D4E91D8-2A89-47D4-8DE1-7EFFA1B00C77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2A79C-6821-4120-9DF6-6BADD4F758C7}">
  <dimension ref="A5:F138"/>
  <sheetViews>
    <sheetView tabSelected="1" workbookViewId="0">
      <selection activeCell="J8" sqref="J8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55" t="s">
        <v>59</v>
      </c>
      <c r="B5" s="56"/>
      <c r="C5" s="56"/>
      <c r="D5" s="56"/>
      <c r="E5" s="56"/>
      <c r="F5" s="57"/>
    </row>
    <row r="6" spans="1:6" x14ac:dyDescent="0.25">
      <c r="A6" s="16"/>
      <c r="B6" s="16"/>
      <c r="C6" s="16"/>
      <c r="D6" s="16"/>
      <c r="E6" s="16"/>
      <c r="F6" s="17"/>
    </row>
    <row r="7" spans="1:6" ht="33" customHeight="1" x14ac:dyDescent="0.25">
      <c r="A7" s="58" t="s">
        <v>0</v>
      </c>
      <c r="B7" s="58"/>
      <c r="C7" s="58"/>
      <c r="D7" s="58"/>
      <c r="E7" s="58"/>
      <c r="F7" s="58"/>
    </row>
    <row r="8" spans="1:6" ht="132.6" customHeight="1" x14ac:dyDescent="0.25">
      <c r="A8" s="59" t="s">
        <v>56</v>
      </c>
      <c r="B8" s="59"/>
      <c r="C8" s="59"/>
      <c r="D8" s="59"/>
      <c r="E8" s="59"/>
      <c r="F8" s="59"/>
    </row>
    <row r="9" spans="1:6" x14ac:dyDescent="0.25">
      <c r="A9" s="60"/>
      <c r="B9" s="60"/>
      <c r="C9" s="60"/>
      <c r="D9" s="60"/>
      <c r="E9" s="60"/>
      <c r="F9" s="60"/>
    </row>
    <row r="10" spans="1:6" x14ac:dyDescent="0.25">
      <c r="A10" s="33"/>
      <c r="B10" s="33"/>
      <c r="C10" s="33"/>
      <c r="D10" s="33"/>
      <c r="E10" s="33"/>
      <c r="F10" s="33"/>
    </row>
    <row r="11" spans="1:6" x14ac:dyDescent="0.25">
      <c r="A11" s="61" t="s">
        <v>1</v>
      </c>
      <c r="B11" s="61"/>
      <c r="C11" s="34" t="s">
        <v>2</v>
      </c>
      <c r="D11" s="34" t="s">
        <v>3</v>
      </c>
      <c r="E11" s="34" t="s">
        <v>4</v>
      </c>
    </row>
    <row r="12" spans="1:6" ht="19.149999999999999" customHeight="1" x14ac:dyDescent="0.25">
      <c r="A12" s="46" t="s">
        <v>5</v>
      </c>
      <c r="B12" s="46"/>
      <c r="C12" s="1" t="s">
        <v>60</v>
      </c>
      <c r="D12" s="2" t="s">
        <v>57</v>
      </c>
      <c r="E12" s="3">
        <v>253299.3</v>
      </c>
    </row>
    <row r="13" spans="1:6" x14ac:dyDescent="0.25">
      <c r="A13" s="46" t="s">
        <v>6</v>
      </c>
      <c r="B13" s="46"/>
      <c r="C13" s="2"/>
      <c r="D13" s="2"/>
      <c r="E13" s="15"/>
    </row>
    <row r="14" spans="1:6" x14ac:dyDescent="0.25">
      <c r="A14" s="46" t="s">
        <v>6</v>
      </c>
      <c r="B14" s="46"/>
      <c r="C14" s="2"/>
      <c r="D14" s="2"/>
      <c r="E14" s="15"/>
    </row>
    <row r="16" spans="1:6" ht="19.149999999999999" customHeight="1" x14ac:dyDescent="0.25">
      <c r="A16" s="49" t="s">
        <v>7</v>
      </c>
      <c r="B16" s="50"/>
      <c r="C16" s="50"/>
      <c r="D16" s="50"/>
      <c r="E16" s="51"/>
    </row>
    <row r="17" spans="1:5" ht="28.15" customHeight="1" x14ac:dyDescent="0.25">
      <c r="A17" s="18" t="s">
        <v>8</v>
      </c>
      <c r="B17" s="18" t="s">
        <v>9</v>
      </c>
      <c r="C17" s="18" t="s">
        <v>10</v>
      </c>
      <c r="D17" s="18" t="s">
        <v>11</v>
      </c>
      <c r="E17" s="19" t="s">
        <v>12</v>
      </c>
    </row>
    <row r="18" spans="1:5" hidden="1" x14ac:dyDescent="0.25">
      <c r="A18" s="20">
        <v>44216</v>
      </c>
      <c r="B18" s="21">
        <v>22800</v>
      </c>
      <c r="C18" s="20">
        <v>44225</v>
      </c>
      <c r="D18" s="22">
        <v>341</v>
      </c>
      <c r="E18" s="23">
        <v>22800</v>
      </c>
    </row>
    <row r="19" spans="1:5" hidden="1" x14ac:dyDescent="0.25">
      <c r="A19" s="20">
        <v>44247</v>
      </c>
      <c r="B19" s="21">
        <v>22800</v>
      </c>
      <c r="C19" s="20">
        <v>44249</v>
      </c>
      <c r="D19" s="22">
        <v>221422</v>
      </c>
      <c r="E19" s="23">
        <v>22800</v>
      </c>
    </row>
    <row r="20" spans="1:5" hidden="1" x14ac:dyDescent="0.25">
      <c r="A20" s="20">
        <v>44275</v>
      </c>
      <c r="B20" s="21">
        <v>22800</v>
      </c>
      <c r="C20" s="20">
        <v>44260</v>
      </c>
      <c r="D20" s="22">
        <v>51132</v>
      </c>
      <c r="E20" s="23">
        <v>22800</v>
      </c>
    </row>
    <row r="21" spans="1:5" hidden="1" x14ac:dyDescent="0.25">
      <c r="A21" s="20">
        <v>44306</v>
      </c>
      <c r="B21" s="21">
        <v>22800</v>
      </c>
      <c r="C21" s="20">
        <v>44306</v>
      </c>
      <c r="D21" s="22">
        <v>200952</v>
      </c>
      <c r="E21" s="23">
        <v>22800</v>
      </c>
    </row>
    <row r="22" spans="1:5" hidden="1" x14ac:dyDescent="0.25">
      <c r="A22" s="20">
        <v>44336</v>
      </c>
      <c r="B22" s="21">
        <v>22800</v>
      </c>
      <c r="C22" s="20">
        <v>44336</v>
      </c>
      <c r="D22" s="22">
        <v>201139</v>
      </c>
      <c r="E22" s="23">
        <v>22800</v>
      </c>
    </row>
    <row r="23" spans="1:5" hidden="1" x14ac:dyDescent="0.25">
      <c r="A23" s="20">
        <v>44367</v>
      </c>
      <c r="B23" s="21">
        <v>22800</v>
      </c>
      <c r="C23" s="20">
        <v>44368</v>
      </c>
      <c r="D23" s="22">
        <v>211418</v>
      </c>
      <c r="E23" s="23">
        <v>22800</v>
      </c>
    </row>
    <row r="24" spans="1:5" hidden="1" x14ac:dyDescent="0.25">
      <c r="A24" s="20">
        <v>44397</v>
      </c>
      <c r="B24" s="21">
        <v>22800</v>
      </c>
      <c r="C24" s="20">
        <v>44397</v>
      </c>
      <c r="D24" s="22">
        <v>201136</v>
      </c>
      <c r="E24" s="23">
        <v>22800</v>
      </c>
    </row>
    <row r="25" spans="1:5" hidden="1" x14ac:dyDescent="0.25">
      <c r="A25" s="20">
        <v>44428</v>
      </c>
      <c r="B25" s="21">
        <v>16640</v>
      </c>
      <c r="C25" s="20">
        <v>44397</v>
      </c>
      <c r="D25" s="22">
        <v>201441</v>
      </c>
      <c r="E25" s="23">
        <v>16640</v>
      </c>
    </row>
    <row r="26" spans="1:5" hidden="1" x14ac:dyDescent="0.25">
      <c r="A26" s="20">
        <v>44459</v>
      </c>
      <c r="B26" s="21">
        <v>16640</v>
      </c>
      <c r="C26" s="20">
        <v>44459</v>
      </c>
      <c r="D26" s="22">
        <v>2011343</v>
      </c>
      <c r="E26" s="23">
        <v>16640</v>
      </c>
    </row>
    <row r="27" spans="1:5" hidden="1" x14ac:dyDescent="0.25">
      <c r="A27" s="20">
        <v>44489</v>
      </c>
      <c r="B27" s="21">
        <v>16640</v>
      </c>
      <c r="C27" s="20">
        <v>44489</v>
      </c>
      <c r="D27" s="22">
        <v>201126</v>
      </c>
      <c r="E27" s="23">
        <v>16640</v>
      </c>
    </row>
    <row r="28" spans="1:5" hidden="1" x14ac:dyDescent="0.25">
      <c r="A28" s="20">
        <v>44520</v>
      </c>
      <c r="B28" s="21">
        <v>16640</v>
      </c>
      <c r="C28" s="20">
        <v>44522</v>
      </c>
      <c r="D28" s="22">
        <v>221202</v>
      </c>
      <c r="E28" s="23">
        <v>16640</v>
      </c>
    </row>
    <row r="29" spans="1:5" hidden="1" x14ac:dyDescent="0.25">
      <c r="A29" s="20">
        <v>44550</v>
      </c>
      <c r="B29" s="21">
        <v>12789.03</v>
      </c>
      <c r="C29" s="20">
        <v>44547</v>
      </c>
      <c r="D29" s="22">
        <v>171132</v>
      </c>
      <c r="E29" s="23">
        <v>12789.03</v>
      </c>
    </row>
    <row r="30" spans="1:5" hidden="1" x14ac:dyDescent="0.25">
      <c r="A30" s="20">
        <v>44581</v>
      </c>
      <c r="B30" s="21">
        <v>22800</v>
      </c>
      <c r="C30" s="20">
        <v>44587</v>
      </c>
      <c r="D30" s="22">
        <v>261505</v>
      </c>
      <c r="E30" s="23">
        <v>22800</v>
      </c>
    </row>
    <row r="31" spans="1:5" hidden="1" x14ac:dyDescent="0.25">
      <c r="A31" s="24">
        <v>44612</v>
      </c>
      <c r="B31" s="28">
        <v>22800</v>
      </c>
      <c r="C31" s="29">
        <v>44613</v>
      </c>
      <c r="D31" s="30">
        <v>211544</v>
      </c>
      <c r="E31" s="23">
        <v>22800</v>
      </c>
    </row>
    <row r="32" spans="1:5" hidden="1" x14ac:dyDescent="0.25">
      <c r="A32" s="24">
        <v>44640</v>
      </c>
      <c r="B32" s="28">
        <v>22800</v>
      </c>
      <c r="C32" s="29">
        <v>44638</v>
      </c>
      <c r="D32" s="30">
        <v>181342</v>
      </c>
      <c r="E32" s="23">
        <v>22800</v>
      </c>
    </row>
    <row r="33" spans="1:6" hidden="1" x14ac:dyDescent="0.25">
      <c r="A33" s="24">
        <v>44671</v>
      </c>
      <c r="B33" s="28">
        <v>22800</v>
      </c>
      <c r="C33" s="29">
        <v>44670</v>
      </c>
      <c r="D33" s="30">
        <v>191418</v>
      </c>
      <c r="E33" s="23">
        <v>22800</v>
      </c>
    </row>
    <row r="34" spans="1:6" hidden="1" x14ac:dyDescent="0.25">
      <c r="A34" s="24">
        <v>44701</v>
      </c>
      <c r="B34" s="28">
        <v>22800</v>
      </c>
      <c r="C34" s="29">
        <v>44701</v>
      </c>
      <c r="D34" s="30">
        <v>201412</v>
      </c>
      <c r="E34" s="23">
        <v>22800</v>
      </c>
    </row>
    <row r="35" spans="1:6" x14ac:dyDescent="0.25">
      <c r="A35" s="24">
        <v>44732</v>
      </c>
      <c r="B35" s="28">
        <v>22800</v>
      </c>
      <c r="C35" s="29">
        <v>44732</v>
      </c>
      <c r="D35" s="30">
        <v>201059</v>
      </c>
      <c r="E35" s="23">
        <v>22800</v>
      </c>
    </row>
    <row r="36" spans="1:6" x14ac:dyDescent="0.25">
      <c r="A36" s="24"/>
      <c r="B36" s="25"/>
      <c r="C36" s="25"/>
      <c r="D36" s="25"/>
      <c r="E36" s="23">
        <f>SUBTOTAL(109,E18:E35)</f>
        <v>22800</v>
      </c>
    </row>
    <row r="37" spans="1:6" ht="19.149999999999999" customHeight="1" x14ac:dyDescent="0.25">
      <c r="A37" s="52" t="s">
        <v>13</v>
      </c>
      <c r="B37" s="53"/>
      <c r="C37" s="53"/>
      <c r="D37" s="54"/>
      <c r="E37" s="23">
        <f>[1]OUT!B27</f>
        <v>15224.44</v>
      </c>
    </row>
    <row r="38" spans="1:6" x14ac:dyDescent="0.25">
      <c r="A38" s="46" t="s">
        <v>14</v>
      </c>
      <c r="B38" s="46"/>
      <c r="C38" s="46"/>
      <c r="D38" s="46"/>
      <c r="E38" s="23">
        <f>[1]OUT!B53</f>
        <v>145.46</v>
      </c>
    </row>
    <row r="39" spans="1:6" ht="14.45" customHeight="1" x14ac:dyDescent="0.25">
      <c r="A39" s="46" t="s">
        <v>15</v>
      </c>
      <c r="B39" s="46"/>
      <c r="C39" s="46"/>
      <c r="D39" s="46"/>
      <c r="E39" s="23">
        <f>B40</f>
        <v>0</v>
      </c>
    </row>
    <row r="40" spans="1:6" ht="14.45" customHeight="1" x14ac:dyDescent="0.25">
      <c r="A40" s="46" t="s">
        <v>16</v>
      </c>
      <c r="B40" s="46"/>
      <c r="C40" s="46"/>
      <c r="D40" s="46"/>
      <c r="E40" s="23">
        <f t="shared" ref="E40" si="0">B60</f>
        <v>0</v>
      </c>
    </row>
    <row r="41" spans="1:6" ht="14.45" customHeight="1" x14ac:dyDescent="0.25">
      <c r="A41" s="46" t="s">
        <v>17</v>
      </c>
      <c r="B41" s="46"/>
      <c r="C41" s="46"/>
      <c r="D41" s="46"/>
      <c r="E41" s="23">
        <f>SUM(E36:E40)</f>
        <v>38169.9</v>
      </c>
    </row>
    <row r="42" spans="1:6" x14ac:dyDescent="0.25">
      <c r="A42" s="47"/>
      <c r="B42" s="47"/>
      <c r="C42" s="47"/>
      <c r="D42" s="47"/>
      <c r="E42" s="47"/>
    </row>
    <row r="43" spans="1:6" ht="14.45" customHeight="1" x14ac:dyDescent="0.25">
      <c r="A43" s="46" t="s">
        <v>18</v>
      </c>
      <c r="B43" s="46"/>
      <c r="C43" s="46"/>
      <c r="D43" s="46"/>
      <c r="E43" s="23">
        <v>0</v>
      </c>
    </row>
    <row r="44" spans="1:6" ht="14.45" customHeight="1" x14ac:dyDescent="0.25">
      <c r="A44" s="46" t="s">
        <v>19</v>
      </c>
      <c r="B44" s="46"/>
      <c r="C44" s="46"/>
      <c r="D44" s="46"/>
      <c r="E44" s="23">
        <f>E43+E41</f>
        <v>38169.9</v>
      </c>
    </row>
    <row r="45" spans="1:6" ht="14.45" customHeight="1" x14ac:dyDescent="0.25">
      <c r="A45" s="26"/>
      <c r="B45" s="26"/>
      <c r="C45" s="26"/>
      <c r="D45" s="26"/>
      <c r="E45" s="27"/>
    </row>
    <row r="46" spans="1:6" ht="55.9" customHeight="1" x14ac:dyDescent="0.25">
      <c r="A46" s="48" t="s">
        <v>58</v>
      </c>
      <c r="B46" s="48"/>
      <c r="C46" s="48"/>
      <c r="D46" s="48"/>
      <c r="E46" s="48"/>
      <c r="F46" s="48"/>
    </row>
    <row r="47" spans="1:6" ht="55.9" customHeight="1" x14ac:dyDescent="0.25">
      <c r="A47" s="32"/>
      <c r="B47" s="32"/>
      <c r="C47" s="32"/>
      <c r="D47" s="32"/>
      <c r="E47" s="32"/>
      <c r="F47" s="32"/>
    </row>
    <row r="48" spans="1:6" ht="55.9" customHeight="1" x14ac:dyDescent="0.25">
      <c r="A48" s="32"/>
      <c r="B48" s="32"/>
      <c r="C48" s="32"/>
      <c r="D48" s="32"/>
      <c r="E48" s="32"/>
      <c r="F48" s="32"/>
    </row>
    <row r="49" spans="1:6" ht="55.9" customHeight="1" x14ac:dyDescent="0.25">
      <c r="A49" s="32"/>
      <c r="B49" s="32"/>
      <c r="C49" s="32"/>
      <c r="D49" s="32"/>
      <c r="E49" s="32"/>
      <c r="F49" s="32"/>
    </row>
    <row r="50" spans="1:6" x14ac:dyDescent="0.25">
      <c r="A50" s="32"/>
      <c r="B50" s="32"/>
      <c r="C50" s="32"/>
      <c r="D50" s="32"/>
      <c r="E50" s="32"/>
      <c r="F50" s="32"/>
    </row>
    <row r="51" spans="1:6" x14ac:dyDescent="0.25">
      <c r="A51" s="32"/>
      <c r="B51" s="32"/>
      <c r="C51" s="32"/>
      <c r="D51" s="32"/>
      <c r="E51" s="32"/>
      <c r="F51" s="32"/>
    </row>
    <row r="59" spans="1:6" ht="67.5" x14ac:dyDescent="0.25">
      <c r="A59" s="43" t="s">
        <v>20</v>
      </c>
      <c r="B59" s="43" t="s">
        <v>21</v>
      </c>
      <c r="C59" s="4" t="s">
        <v>22</v>
      </c>
      <c r="D59" s="4" t="s">
        <v>23</v>
      </c>
      <c r="E59" s="4" t="s">
        <v>24</v>
      </c>
      <c r="F59" s="43" t="s">
        <v>25</v>
      </c>
    </row>
    <row r="60" spans="1:6" x14ac:dyDescent="0.25">
      <c r="A60" s="43"/>
      <c r="B60" s="43"/>
      <c r="C60" s="5" t="s">
        <v>26</v>
      </c>
      <c r="D60" s="5" t="s">
        <v>27</v>
      </c>
      <c r="E60" s="5" t="s">
        <v>28</v>
      </c>
      <c r="F60" s="43"/>
    </row>
    <row r="61" spans="1:6" x14ac:dyDescent="0.25">
      <c r="A61" s="31"/>
      <c r="B61" s="43" t="s">
        <v>29</v>
      </c>
      <c r="C61" s="43"/>
      <c r="D61" s="43"/>
      <c r="E61" s="43"/>
      <c r="F61" s="43"/>
    </row>
    <row r="62" spans="1:6" ht="22.5" x14ac:dyDescent="0.25">
      <c r="A62" s="6" t="s">
        <v>30</v>
      </c>
      <c r="B62" s="7">
        <f>[1]!Tabela12[[#Totals],[Valores]]</f>
        <v>21492.06</v>
      </c>
      <c r="C62" s="8">
        <f>[1]!Tabela12[[#Totals],[Valores2]]</f>
        <v>5682.1</v>
      </c>
      <c r="D62" s="8">
        <f>[1]!Tabela12[[#Totals],[Valores3]]</f>
        <v>21270.94</v>
      </c>
      <c r="E62" s="8">
        <f>C62+D62</f>
        <v>26953.040000000001</v>
      </c>
      <c r="F62" s="7">
        <f>[1]!Tabela12[[#Totals],[Valores5]]</f>
        <v>5517.44</v>
      </c>
    </row>
    <row r="63" spans="1:6" ht="22.5" x14ac:dyDescent="0.25">
      <c r="A63" s="6" t="s">
        <v>31</v>
      </c>
      <c r="B63" s="9">
        <v>0</v>
      </c>
      <c r="C63" s="8">
        <v>0</v>
      </c>
      <c r="D63" s="8">
        <v>0</v>
      </c>
      <c r="E63" s="8">
        <f t="shared" ref="E63:E78" si="1">C63+D63</f>
        <v>0</v>
      </c>
      <c r="F63" s="8">
        <v>0</v>
      </c>
    </row>
    <row r="64" spans="1:6" x14ac:dyDescent="0.25">
      <c r="A64" s="6" t="s">
        <v>32</v>
      </c>
      <c r="B64" s="8">
        <v>0</v>
      </c>
      <c r="C64" s="8">
        <v>0</v>
      </c>
      <c r="D64" s="8">
        <v>0</v>
      </c>
      <c r="E64" s="8">
        <f t="shared" si="1"/>
        <v>0</v>
      </c>
      <c r="F64" s="8">
        <v>0</v>
      </c>
    </row>
    <row r="65" spans="1:6" ht="22.5" x14ac:dyDescent="0.25">
      <c r="A65" s="6" t="s">
        <v>33</v>
      </c>
      <c r="B65" s="8">
        <v>0</v>
      </c>
      <c r="C65" s="8">
        <v>0</v>
      </c>
      <c r="D65" s="8">
        <v>0</v>
      </c>
      <c r="E65" s="8">
        <f t="shared" si="1"/>
        <v>0</v>
      </c>
      <c r="F65" s="8">
        <v>0</v>
      </c>
    </row>
    <row r="66" spans="1:6" ht="22.5" x14ac:dyDescent="0.25">
      <c r="A66" s="6" t="s">
        <v>34</v>
      </c>
      <c r="B66" s="8">
        <v>0</v>
      </c>
      <c r="C66" s="8">
        <v>0</v>
      </c>
      <c r="D66" s="8">
        <v>0</v>
      </c>
      <c r="E66" s="8">
        <f t="shared" si="1"/>
        <v>0</v>
      </c>
      <c r="F66" s="8">
        <v>0</v>
      </c>
    </row>
    <row r="67" spans="1:6" ht="22.5" x14ac:dyDescent="0.25">
      <c r="A67" s="6" t="s">
        <v>35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</row>
    <row r="68" spans="1:6" ht="22.5" x14ac:dyDescent="0.25">
      <c r="A68" s="6" t="s">
        <v>36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ht="22.5" x14ac:dyDescent="0.25">
      <c r="A69" s="6" t="s">
        <v>37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x14ac:dyDescent="0.25">
      <c r="A70" s="6" t="s">
        <v>38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x14ac:dyDescent="0.25">
      <c r="A71" s="6" t="s">
        <v>39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22.5" x14ac:dyDescent="0.25">
      <c r="A72" s="6" t="s">
        <v>40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x14ac:dyDescent="0.25">
      <c r="A73" s="6" t="s">
        <v>41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ht="22.5" x14ac:dyDescent="0.25">
      <c r="A74" s="6" t="s">
        <v>42</v>
      </c>
      <c r="B74" s="8">
        <v>0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x14ac:dyDescent="0.25">
      <c r="A75" s="6" t="s">
        <v>43</v>
      </c>
      <c r="B75" s="8">
        <v>0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ht="33.75" x14ac:dyDescent="0.25">
      <c r="A76" s="6" t="s">
        <v>44</v>
      </c>
      <c r="B76" s="10">
        <f>[1]!Tabela1214[[#Totals],[Valores]]</f>
        <v>119.47</v>
      </c>
      <c r="C76" s="8">
        <f>[1]!Tabela1214[[#Totals],[Valores2]]</f>
        <v>0</v>
      </c>
      <c r="D76" s="10">
        <f>[1]!Tabela1214[[#Totals],[Valores3]]</f>
        <v>119.47</v>
      </c>
      <c r="E76" s="10">
        <f t="shared" si="1"/>
        <v>119.47</v>
      </c>
      <c r="F76" s="10">
        <v>0</v>
      </c>
    </row>
    <row r="77" spans="1:6" x14ac:dyDescent="0.25">
      <c r="A77" s="6" t="s">
        <v>45</v>
      </c>
      <c r="B77" s="8">
        <v>0</v>
      </c>
      <c r="C77" s="8">
        <v>0</v>
      </c>
      <c r="D77" s="8">
        <v>0</v>
      </c>
      <c r="E77" s="8">
        <f t="shared" si="1"/>
        <v>0</v>
      </c>
      <c r="F77" s="8">
        <v>0</v>
      </c>
    </row>
    <row r="78" spans="1:6" x14ac:dyDescent="0.25">
      <c r="A78" s="11" t="s">
        <v>46</v>
      </c>
      <c r="B78" s="10">
        <f>SUM(B62:B77)</f>
        <v>21611.530000000002</v>
      </c>
      <c r="C78" s="8">
        <f>SUM(C62:C77)</f>
        <v>5682.1</v>
      </c>
      <c r="D78" s="10">
        <f>SUM(D62:D77)</f>
        <v>21390.41</v>
      </c>
      <c r="E78" s="10">
        <f t="shared" si="1"/>
        <v>27072.510000000002</v>
      </c>
      <c r="F78" s="10">
        <f>SUM(F62:F77)</f>
        <v>5517.44</v>
      </c>
    </row>
    <row r="79" spans="1:6" ht="124.15" customHeight="1" x14ac:dyDescent="0.25">
      <c r="A79" s="44" t="s">
        <v>47</v>
      </c>
      <c r="B79" s="45"/>
      <c r="C79" s="45"/>
      <c r="D79" s="45"/>
      <c r="E79" s="45"/>
      <c r="F79" s="45"/>
    </row>
    <row r="81" spans="1:6" x14ac:dyDescent="0.25">
      <c r="A81" s="43" t="s">
        <v>48</v>
      </c>
      <c r="B81" s="43"/>
      <c r="C81" s="43"/>
      <c r="D81" s="43"/>
      <c r="E81" s="43"/>
      <c r="F81" s="43"/>
    </row>
    <row r="82" spans="1:6" x14ac:dyDescent="0.25">
      <c r="A82" s="36" t="s">
        <v>49</v>
      </c>
      <c r="B82" s="36"/>
      <c r="C82" s="36"/>
      <c r="D82" s="36"/>
      <c r="E82" s="41">
        <f>E44</f>
        <v>38169.9</v>
      </c>
      <c r="F82" s="41"/>
    </row>
    <row r="83" spans="1:6" x14ac:dyDescent="0.25">
      <c r="A83" s="36" t="s">
        <v>50</v>
      </c>
      <c r="B83" s="36"/>
      <c r="C83" s="36"/>
      <c r="D83" s="36"/>
      <c r="E83" s="41">
        <f>C78+D78</f>
        <v>27072.510000000002</v>
      </c>
      <c r="F83" s="41"/>
    </row>
    <row r="84" spans="1:6" x14ac:dyDescent="0.25">
      <c r="A84" s="36" t="s">
        <v>51</v>
      </c>
      <c r="B84" s="36"/>
      <c r="C84" s="36"/>
      <c r="D84" s="36"/>
      <c r="E84" s="42">
        <f>E82-E83</f>
        <v>11097.39</v>
      </c>
      <c r="F84" s="42"/>
    </row>
    <row r="85" spans="1:6" x14ac:dyDescent="0.25">
      <c r="A85" s="36" t="s">
        <v>52</v>
      </c>
      <c r="B85" s="36"/>
      <c r="C85" s="36"/>
      <c r="D85" s="36"/>
      <c r="E85" s="37">
        <v>0</v>
      </c>
      <c r="F85" s="38"/>
    </row>
    <row r="86" spans="1:6" x14ac:dyDescent="0.25">
      <c r="A86" s="36" t="s">
        <v>53</v>
      </c>
      <c r="B86" s="36"/>
      <c r="C86" s="36"/>
      <c r="D86" s="36"/>
      <c r="E86" s="37">
        <f>E84-E85</f>
        <v>11097.39</v>
      </c>
      <c r="F86" s="38"/>
    </row>
    <row r="108" spans="1:6" x14ac:dyDescent="0.25">
      <c r="A108" s="39" t="s">
        <v>54</v>
      </c>
      <c r="B108" s="39"/>
      <c r="C108" s="39"/>
      <c r="D108" s="39"/>
      <c r="E108" s="39"/>
      <c r="F108" s="39"/>
    </row>
    <row r="109" spans="1:6" x14ac:dyDescent="0.25">
      <c r="A109" s="39"/>
      <c r="B109" s="39"/>
      <c r="C109" s="39"/>
      <c r="D109" s="39"/>
      <c r="E109" s="39"/>
      <c r="F109" s="39"/>
    </row>
    <row r="110" spans="1:6" ht="14.45" customHeight="1" x14ac:dyDescent="0.25">
      <c r="A110" s="39"/>
      <c r="B110" s="39"/>
      <c r="C110" s="39"/>
      <c r="D110" s="39"/>
      <c r="E110" s="39"/>
      <c r="F110" s="39"/>
    </row>
    <row r="111" spans="1:6" x14ac:dyDescent="0.25">
      <c r="A111" s="39"/>
      <c r="B111" s="39"/>
      <c r="C111" s="39"/>
      <c r="D111" s="39"/>
      <c r="E111" s="39"/>
      <c r="F111" s="39"/>
    </row>
    <row r="112" spans="1:6" ht="14.45" customHeight="1" x14ac:dyDescent="0.25">
      <c r="A112" s="39"/>
      <c r="B112" s="39"/>
      <c r="C112" s="39"/>
      <c r="D112" s="39"/>
      <c r="E112" s="39"/>
      <c r="F112" s="39"/>
    </row>
    <row r="113" spans="1:6" x14ac:dyDescent="0.25">
      <c r="A113" s="39"/>
      <c r="B113" s="39"/>
      <c r="C113" s="39"/>
      <c r="D113" s="39"/>
      <c r="E113" s="39"/>
      <c r="F113" s="39"/>
    </row>
    <row r="114" spans="1:6" x14ac:dyDescent="0.25">
      <c r="A114" s="14"/>
      <c r="B114" s="14"/>
      <c r="C114" s="14"/>
      <c r="D114" s="14"/>
      <c r="E114" s="14"/>
      <c r="F114" s="14"/>
    </row>
    <row r="129" spans="1:6" x14ac:dyDescent="0.25">
      <c r="A129" s="40" t="s">
        <v>61</v>
      </c>
      <c r="B129" s="40"/>
      <c r="C129" s="40"/>
      <c r="D129" s="40"/>
      <c r="E129" s="40"/>
      <c r="F129" s="40"/>
    </row>
    <row r="130" spans="1:6" x14ac:dyDescent="0.25">
      <c r="A130" s="35"/>
      <c r="B130" s="35"/>
      <c r="C130" s="35"/>
      <c r="D130" s="35"/>
      <c r="E130" s="35"/>
      <c r="F130" s="35"/>
    </row>
    <row r="138" spans="1:6" x14ac:dyDescent="0.25">
      <c r="A138" s="13" t="s">
        <v>55</v>
      </c>
      <c r="B138" s="13"/>
      <c r="C138" s="13"/>
      <c r="D138" s="13"/>
      <c r="E138" s="13"/>
      <c r="F138" s="12"/>
    </row>
  </sheetData>
  <mergeCells count="37">
    <mergeCell ref="A130:F130"/>
    <mergeCell ref="A85:D85"/>
    <mergeCell ref="E85:F85"/>
    <mergeCell ref="A86:D86"/>
    <mergeCell ref="E86:F86"/>
    <mergeCell ref="A108:F113"/>
    <mergeCell ref="A129:F129"/>
    <mergeCell ref="A82:D82"/>
    <mergeCell ref="E82:F82"/>
    <mergeCell ref="A83:D83"/>
    <mergeCell ref="E83:F83"/>
    <mergeCell ref="A84:D84"/>
    <mergeCell ref="E84:F84"/>
    <mergeCell ref="A59:A60"/>
    <mergeCell ref="B59:B60"/>
    <mergeCell ref="F59:F60"/>
    <mergeCell ref="B61:F61"/>
    <mergeCell ref="A79:F79"/>
    <mergeCell ref="A81:F81"/>
    <mergeCell ref="A40:D40"/>
    <mergeCell ref="A41:D41"/>
    <mergeCell ref="A42:E42"/>
    <mergeCell ref="A43:D43"/>
    <mergeCell ref="A44:D44"/>
    <mergeCell ref="A46:F46"/>
    <mergeCell ref="A13:B13"/>
    <mergeCell ref="A14:B14"/>
    <mergeCell ref="A16:E16"/>
    <mergeCell ref="A37:D37"/>
    <mergeCell ref="A38:D38"/>
    <mergeCell ref="A39:D39"/>
    <mergeCell ref="A5:F5"/>
    <mergeCell ref="A7:F7"/>
    <mergeCell ref="A8:F8"/>
    <mergeCell ref="A9:F9"/>
    <mergeCell ref="A11:B11"/>
    <mergeCell ref="A12:B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2022-07-07T21:52:59Z</dcterms:modified>
</cp:coreProperties>
</file>