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Prestção de Contas - Site\"/>
    </mc:Choice>
  </mc:AlternateContent>
  <xr:revisionPtr revIDLastSave="0" documentId="13_ncr:1_{6AB79E14-15CE-4363-ACB6-98097D5D54A4}" xr6:coauthVersionLast="47" xr6:coauthVersionMax="47" xr10:uidLastSave="{00000000-0000-0000-0000-000000000000}"/>
  <bookViews>
    <workbookView xWindow="-120" yWindow="-120" windowWidth="20730" windowHeight="11160" xr2:uid="{F67B94BA-B714-4CBA-9821-568294AFAD31}"/>
  </bookViews>
  <sheets>
    <sheet name="Planilha2" sheetId="15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6" i="15" l="1"/>
  <c r="D85" i="15"/>
  <c r="C85" i="15"/>
  <c r="E85" i="15" s="1"/>
  <c r="B85" i="15"/>
  <c r="E84" i="15"/>
  <c r="E83" i="15"/>
  <c r="E82" i="15"/>
  <c r="E81" i="15"/>
  <c r="E80" i="15"/>
  <c r="E79" i="15"/>
  <c r="E78" i="15"/>
  <c r="E77" i="15"/>
  <c r="E76" i="15"/>
  <c r="E75" i="15"/>
  <c r="F74" i="15"/>
  <c r="E74" i="15"/>
  <c r="D74" i="15"/>
  <c r="C74" i="15"/>
  <c r="C87" i="15" s="1"/>
  <c r="B74" i="15"/>
  <c r="E73" i="15"/>
  <c r="E72" i="15"/>
  <c r="F71" i="15"/>
  <c r="F87" i="15" s="1"/>
  <c r="D71" i="15"/>
  <c r="E71" i="15" s="1"/>
  <c r="C71" i="15"/>
  <c r="B71" i="15"/>
  <c r="B87" i="15" s="1"/>
  <c r="E45" i="15"/>
  <c r="E46" i="15" s="1"/>
  <c r="E91" i="15" s="1"/>
  <c r="E42" i="15"/>
  <c r="E41" i="15"/>
  <c r="E39" i="15"/>
  <c r="E38" i="15"/>
  <c r="E43" i="15" s="1"/>
  <c r="E32" i="15"/>
  <c r="E31" i="15"/>
  <c r="E30" i="15"/>
  <c r="E29" i="15"/>
  <c r="E28" i="15"/>
  <c r="E27" i="15"/>
  <c r="E26" i="15"/>
  <c r="E25" i="15"/>
  <c r="D87" i="15" l="1"/>
  <c r="E87" i="15" s="1"/>
  <c r="E92" i="15" l="1"/>
  <c r="E93" i="15" s="1"/>
  <c r="E95" i="15" s="1"/>
</calcChain>
</file>

<file path=xl/sharedStrings.xml><?xml version="1.0" encoding="utf-8"?>
<sst xmlns="http://schemas.openxmlformats.org/spreadsheetml/2006/main" count="64" uniqueCount="63">
  <si>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</si>
  <si>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</si>
  <si>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</si>
  <si>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</si>
  <si>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</si>
  <si>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</si>
  <si>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</si>
  <si>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</si>
  <si>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</si>
  <si>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</si>
  <si>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</si>
  <si>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</si>
  <si>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</si>
  <si>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</si>
  <si>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</si>
  <si>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</si>
  <si>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</si>
  <si>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</si>
  <si>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</si>
  <si>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</si>
  <si>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</si>
  <si>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</si>
  <si>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</si>
  <si>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</si>
  <si>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</si>
  <si>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</si>
  <si>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</si>
  <si>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</si>
  <si>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</si>
  <si>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</si>
  <si>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</si>
  <si>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</si>
  <si>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</si>
  <si>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</si>
  <si>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</si>
  <si>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</si>
  <si>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</si>
  <si>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</si>
  <si>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</si>
  <si>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</si>
  <si>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</si>
  <si>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</si>
  <si>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</si>
  <si>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</si>
  <si>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</si>
  <si>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</si>
  <si>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</si>
  <si>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</si>
  <si>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</si>
  <si>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</si>
  <si>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</si>
  <si>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</si>
  <si>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</si>
  <si>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</si>
  <si>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</si>
  <si>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</si>
  <si>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Responsáveis pela Organização da Sociedade Civil:                                      LUCIANA IENNE - PRESIDENTE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</si>
  <si>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EXERCÍCIO:2022
ORIGEM DOS RECURSOS (1):  MUNICIPAL</t>
  </si>
  <si>
    <t>01/01/22 A 31/12/22</t>
  </si>
  <si>
    <t xml:space="preserve">MENSAL: </t>
  </si>
  <si>
    <t>JUNHO</t>
  </si>
  <si>
    <t>06/2022*</t>
  </si>
  <si>
    <t>Vinhedo-SP 10 de julho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</si>
</sst>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4" fontId="6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4" fontId="6" fillId="4" borderId="2" xfId="1" applyNumberFormat="1" applyFont="1" applyFill="1" applyBorder="1" applyAlignment="1">
      <alignment horizontal="right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/>
    </xf>
    <xf numFmtId="44" fontId="3" fillId="5" borderId="1" xfId="1" applyFont="1" applyFill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1000126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330195-DD94-40B6-B674-3765A07E1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4770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5</xdr:col>
      <xdr:colOff>1038226</xdr:colOff>
      <xdr:row>66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48AF8CF-32C0-41B3-A197-FADB5EF52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1134725"/>
          <a:ext cx="6629400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147</xdr:row>
      <xdr:rowOff>0</xdr:rowOff>
    </xdr:from>
    <xdr:to>
      <xdr:col>5</xdr:col>
      <xdr:colOff>828675</xdr:colOff>
      <xdr:row>147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71F5E68-7591-46B2-A78F-993C795A6184}"/>
            </a:ext>
          </a:extLst>
        </xdr:cNvPr>
        <xdr:cNvCxnSpPr/>
      </xdr:nvCxnSpPr>
      <xdr:spPr>
        <a:xfrm>
          <a:off x="2828925" y="3064192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102</xdr:row>
      <xdr:rowOff>171450</xdr:rowOff>
    </xdr:from>
    <xdr:to>
      <xdr:col>5</xdr:col>
      <xdr:colOff>1028700</xdr:colOff>
      <xdr:row>109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D1DA534-9802-43FF-821A-6DB0F2D82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2259925"/>
          <a:ext cx="6610351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Financeiro/PMV%20Financeiro%20Sa&#250;de_12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7">
          <cell r="B27">
            <v>112051.63</v>
          </cell>
        </row>
        <row r="53">
          <cell r="B53">
            <v>1068.1099999999999</v>
          </cell>
        </row>
        <row r="79">
          <cell r="B79">
            <v>1934.25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9E5D9E-E347-4644-A3A5-98322718D0FB}" name="Tabela93" displayName="Tabela93" ref="A19:E38" totalsRowShown="0" headerRowDxfId="8" dataDxfId="7" headerRowBorderDxfId="5" tableBorderDxfId="6">
  <autoFilter ref="A19:E38" xr:uid="{CC9E5D9E-E347-4644-A3A5-98322718D0FB}"/>
  <tableColumns count="5">
    <tableColumn id="1" xr3:uid="{6A545205-2BD9-44F3-8F77-8C9BBB83D63F}" name="DATA PREVISTA PARA O REPASSE (2)" dataDxfId="4"/>
    <tableColumn id="2" xr3:uid="{C8EC685F-AF62-4E8C-8C0E-897D40F9B2E6}" name="VALORES PREVISTOS (R$)" dataDxfId="3"/>
    <tableColumn id="3" xr3:uid="{21946F13-B5B2-46D9-AA6E-0CDF41794CFE}" name="DATA DO REPASSE" dataDxfId="2"/>
    <tableColumn id="4" xr3:uid="{4C639DB5-9C64-40D1-9728-A77462D52721}" name="NÚMERO DO DOCUMENTO DE CRÉDITO" dataDxfId="1"/>
    <tableColumn id="5" xr3:uid="{3F0231E2-FB4E-413D-8875-33B905B14327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4B774-AAD5-4EB5-8814-3E94658969C6}">
  <dimension ref="A7:J148"/>
  <sheetViews>
    <sheetView tabSelected="1" workbookViewId="0">
      <selection activeCell="L4" sqref="L4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59" t="s">
        <v>59</v>
      </c>
      <c r="B7" s="59"/>
      <c r="C7" s="59"/>
      <c r="D7" s="59"/>
      <c r="E7" s="60" t="s">
        <v>60</v>
      </c>
      <c r="F7" s="61"/>
    </row>
    <row r="8" spans="1:6" x14ac:dyDescent="0.25">
      <c r="A8" s="10"/>
      <c r="B8" s="10"/>
      <c r="C8" s="10"/>
      <c r="D8" s="10"/>
      <c r="E8" s="10"/>
      <c r="F8" s="11"/>
    </row>
    <row r="9" spans="1:6" ht="33" customHeight="1" x14ac:dyDescent="0.25">
      <c r="A9" s="62" t="s">
        <v>0</v>
      </c>
      <c r="B9" s="62"/>
      <c r="C9" s="62"/>
      <c r="D9" s="62"/>
      <c r="E9" s="62"/>
      <c r="F9" s="62"/>
    </row>
    <row r="10" spans="1:6" ht="147.6" customHeight="1" x14ac:dyDescent="0.25">
      <c r="A10" s="63" t="s">
        <v>57</v>
      </c>
      <c r="B10" s="64"/>
      <c r="C10" s="64"/>
      <c r="D10" s="64"/>
      <c r="E10" s="64"/>
      <c r="F10" s="64"/>
    </row>
    <row r="11" spans="1:6" x14ac:dyDescent="0.25">
      <c r="A11" s="65"/>
      <c r="B11" s="65"/>
      <c r="C11" s="65"/>
      <c r="D11" s="65"/>
      <c r="E11" s="65"/>
      <c r="F11" s="65"/>
    </row>
    <row r="12" spans="1:6" x14ac:dyDescent="0.25">
      <c r="A12" s="36"/>
      <c r="B12" s="36"/>
      <c r="C12" s="36"/>
      <c r="D12" s="36"/>
      <c r="E12" s="36"/>
      <c r="F12" s="36"/>
    </row>
    <row r="13" spans="1:6" x14ac:dyDescent="0.25">
      <c r="A13" s="66" t="s">
        <v>1</v>
      </c>
      <c r="B13" s="66"/>
      <c r="C13" s="37" t="s">
        <v>2</v>
      </c>
      <c r="D13" s="37" t="s">
        <v>3</v>
      </c>
      <c r="E13" s="37" t="s">
        <v>4</v>
      </c>
    </row>
    <row r="14" spans="1:6" ht="19.149999999999999" customHeight="1" x14ac:dyDescent="0.25">
      <c r="A14" s="51" t="s">
        <v>5</v>
      </c>
      <c r="B14" s="52"/>
      <c r="C14" s="1" t="s">
        <v>61</v>
      </c>
      <c r="D14" s="2" t="s">
        <v>58</v>
      </c>
      <c r="E14" s="3">
        <v>984000</v>
      </c>
    </row>
    <row r="15" spans="1:6" x14ac:dyDescent="0.25">
      <c r="A15" s="49" t="s">
        <v>6</v>
      </c>
      <c r="B15" s="49"/>
      <c r="C15" s="2"/>
      <c r="D15" s="2"/>
      <c r="E15" s="3"/>
    </row>
    <row r="16" spans="1:6" x14ac:dyDescent="0.25">
      <c r="A16" s="49" t="s">
        <v>6</v>
      </c>
      <c r="B16" s="49"/>
      <c r="C16" s="2"/>
      <c r="D16" s="2"/>
      <c r="E16" s="3"/>
    </row>
    <row r="18" spans="1:5" ht="19.149999999999999" customHeight="1" x14ac:dyDescent="0.25">
      <c r="A18" s="53" t="s">
        <v>7</v>
      </c>
      <c r="B18" s="54"/>
      <c r="C18" s="54"/>
      <c r="D18" s="54"/>
      <c r="E18" s="55"/>
    </row>
    <row r="19" spans="1:5" ht="28.15" customHeight="1" x14ac:dyDescent="0.25">
      <c r="A19" s="12" t="s">
        <v>8</v>
      </c>
      <c r="B19" s="12" t="s">
        <v>9</v>
      </c>
      <c r="C19" s="12" t="s">
        <v>10</v>
      </c>
      <c r="D19" s="12" t="s">
        <v>11</v>
      </c>
      <c r="E19" s="13" t="s">
        <v>12</v>
      </c>
    </row>
    <row r="20" spans="1:5" hidden="1" x14ac:dyDescent="0.25">
      <c r="A20" s="14">
        <v>44216</v>
      </c>
      <c r="B20" s="15">
        <v>75259.11</v>
      </c>
      <c r="C20" s="14"/>
      <c r="D20" s="16"/>
      <c r="E20" s="17"/>
    </row>
    <row r="21" spans="1:5" hidden="1" x14ac:dyDescent="0.25">
      <c r="A21" s="14">
        <v>44216</v>
      </c>
      <c r="B21" s="18">
        <v>75259.11</v>
      </c>
      <c r="C21" s="14">
        <v>44229</v>
      </c>
      <c r="D21" s="16">
        <v>341</v>
      </c>
      <c r="E21" s="19">
        <v>75259.11</v>
      </c>
    </row>
    <row r="22" spans="1:5" hidden="1" x14ac:dyDescent="0.25">
      <c r="A22" s="14">
        <v>44247</v>
      </c>
      <c r="B22" s="20">
        <v>75259.11</v>
      </c>
      <c r="C22" s="14">
        <v>44249</v>
      </c>
      <c r="D22" s="16">
        <v>221422</v>
      </c>
      <c r="E22" s="19">
        <v>75259.009999999995</v>
      </c>
    </row>
    <row r="23" spans="1:5" hidden="1" x14ac:dyDescent="0.25">
      <c r="A23" s="14">
        <v>44275</v>
      </c>
      <c r="B23" s="18">
        <v>75259.11</v>
      </c>
      <c r="C23" s="14">
        <v>44277</v>
      </c>
      <c r="D23" s="16">
        <v>220941</v>
      </c>
      <c r="E23" s="19">
        <v>75259.11</v>
      </c>
    </row>
    <row r="24" spans="1:5" hidden="1" x14ac:dyDescent="0.25">
      <c r="A24" s="14">
        <v>44306</v>
      </c>
      <c r="B24" s="18">
        <v>75259.009999999995</v>
      </c>
      <c r="C24" s="14">
        <v>44306</v>
      </c>
      <c r="D24" s="16">
        <v>200952</v>
      </c>
      <c r="E24" s="19">
        <v>75259.009999999995</v>
      </c>
    </row>
    <row r="25" spans="1:5" hidden="1" x14ac:dyDescent="0.25">
      <c r="A25" s="14">
        <v>44336</v>
      </c>
      <c r="B25" s="18">
        <v>75259.009999999995</v>
      </c>
      <c r="C25" s="14">
        <v>44336</v>
      </c>
      <c r="D25" s="16">
        <v>201139</v>
      </c>
      <c r="E25" s="19">
        <f t="shared" ref="E25:E32" si="0">B25</f>
        <v>75259.009999999995</v>
      </c>
    </row>
    <row r="26" spans="1:5" hidden="1" x14ac:dyDescent="0.25">
      <c r="A26" s="14">
        <v>44367</v>
      </c>
      <c r="B26" s="18">
        <v>75259.009999999995</v>
      </c>
      <c r="C26" s="14">
        <v>44368</v>
      </c>
      <c r="D26" s="16">
        <v>211418</v>
      </c>
      <c r="E26" s="19">
        <f t="shared" si="0"/>
        <v>75259.009999999995</v>
      </c>
    </row>
    <row r="27" spans="1:5" hidden="1" x14ac:dyDescent="0.25">
      <c r="A27" s="14">
        <v>44397</v>
      </c>
      <c r="B27" s="18">
        <v>75259.009999999995</v>
      </c>
      <c r="C27" s="14">
        <v>44397</v>
      </c>
      <c r="D27" s="16">
        <v>201136</v>
      </c>
      <c r="E27" s="19">
        <f t="shared" si="0"/>
        <v>75259.009999999995</v>
      </c>
    </row>
    <row r="28" spans="1:5" hidden="1" x14ac:dyDescent="0.25">
      <c r="A28" s="14">
        <v>44428</v>
      </c>
      <c r="B28" s="18">
        <v>75259.009999999995</v>
      </c>
      <c r="C28" s="14">
        <v>44428</v>
      </c>
      <c r="D28" s="16">
        <v>201441</v>
      </c>
      <c r="E28" s="19">
        <f t="shared" si="0"/>
        <v>75259.009999999995</v>
      </c>
    </row>
    <row r="29" spans="1:5" hidden="1" x14ac:dyDescent="0.25">
      <c r="A29" s="14">
        <v>44459</v>
      </c>
      <c r="B29" s="18">
        <v>75259.009999999995</v>
      </c>
      <c r="C29" s="14">
        <v>44459</v>
      </c>
      <c r="D29" s="16">
        <v>201227</v>
      </c>
      <c r="E29" s="19">
        <f t="shared" si="0"/>
        <v>75259.009999999995</v>
      </c>
    </row>
    <row r="30" spans="1:5" hidden="1" x14ac:dyDescent="0.25">
      <c r="A30" s="14">
        <v>44489</v>
      </c>
      <c r="B30" s="18">
        <v>75259.009999999995</v>
      </c>
      <c r="C30" s="14">
        <v>44489</v>
      </c>
      <c r="D30" s="16">
        <v>201126</v>
      </c>
      <c r="E30" s="19">
        <f t="shared" si="0"/>
        <v>75259.009999999995</v>
      </c>
    </row>
    <row r="31" spans="1:5" hidden="1" x14ac:dyDescent="0.25">
      <c r="A31" s="14">
        <v>44520</v>
      </c>
      <c r="B31" s="18">
        <v>75259.009999999995</v>
      </c>
      <c r="C31" s="14">
        <v>44522</v>
      </c>
      <c r="D31" s="16">
        <v>221202</v>
      </c>
      <c r="E31" s="19">
        <f t="shared" si="0"/>
        <v>75259.009999999995</v>
      </c>
    </row>
    <row r="32" spans="1:5" hidden="1" x14ac:dyDescent="0.25">
      <c r="A32" s="14">
        <v>44550</v>
      </c>
      <c r="B32" s="18">
        <v>75259.009999999995</v>
      </c>
      <c r="C32" s="14">
        <v>44547</v>
      </c>
      <c r="D32" s="16">
        <v>221202</v>
      </c>
      <c r="E32" s="19">
        <f t="shared" si="0"/>
        <v>75259.009999999995</v>
      </c>
    </row>
    <row r="33" spans="1:6" hidden="1" x14ac:dyDescent="0.25">
      <c r="A33" s="21">
        <v>44612</v>
      </c>
      <c r="B33" s="31">
        <v>82000</v>
      </c>
      <c r="C33" s="32">
        <v>44613</v>
      </c>
      <c r="D33" s="33">
        <v>211540</v>
      </c>
      <c r="E33" s="19">
        <v>82000</v>
      </c>
    </row>
    <row r="34" spans="1:6" hidden="1" x14ac:dyDescent="0.25">
      <c r="A34" s="21">
        <v>44640</v>
      </c>
      <c r="B34" s="31">
        <v>82000</v>
      </c>
      <c r="C34" s="32">
        <v>44641</v>
      </c>
      <c r="D34" s="33">
        <v>211149</v>
      </c>
      <c r="E34" s="19">
        <v>82000</v>
      </c>
    </row>
    <row r="35" spans="1:6" hidden="1" x14ac:dyDescent="0.25">
      <c r="A35" s="21">
        <v>44671</v>
      </c>
      <c r="B35" s="31">
        <v>82000</v>
      </c>
      <c r="C35" s="32">
        <v>44670</v>
      </c>
      <c r="D35" s="33">
        <v>191418</v>
      </c>
      <c r="E35" s="19">
        <v>82000</v>
      </c>
    </row>
    <row r="36" spans="1:6" hidden="1" x14ac:dyDescent="0.25">
      <c r="A36" s="21">
        <v>44701</v>
      </c>
      <c r="B36" s="31">
        <v>82000</v>
      </c>
      <c r="C36" s="32">
        <v>44701</v>
      </c>
      <c r="D36" s="33">
        <v>201412</v>
      </c>
      <c r="E36" s="19">
        <v>82000</v>
      </c>
    </row>
    <row r="37" spans="1:6" x14ac:dyDescent="0.25">
      <c r="A37" s="21">
        <v>44732</v>
      </c>
      <c r="B37" s="31">
        <v>82000</v>
      </c>
      <c r="C37" s="32">
        <v>44732</v>
      </c>
      <c r="D37" s="33">
        <v>990001</v>
      </c>
      <c r="E37" s="19">
        <v>82000</v>
      </c>
    </row>
    <row r="38" spans="1:6" x14ac:dyDescent="0.25">
      <c r="A38" s="21"/>
      <c r="B38" s="22"/>
      <c r="C38" s="22"/>
      <c r="D38" s="22"/>
      <c r="E38" s="17">
        <f>SUBTOTAL(109,E20:E37)</f>
        <v>82000</v>
      </c>
    </row>
    <row r="39" spans="1:6" ht="19.149999999999999" customHeight="1" x14ac:dyDescent="0.25">
      <c r="A39" s="56" t="s">
        <v>13</v>
      </c>
      <c r="B39" s="57"/>
      <c r="C39" s="57"/>
      <c r="D39" s="58"/>
      <c r="E39" s="17">
        <f>[1]OUT!B27</f>
        <v>112051.63</v>
      </c>
    </row>
    <row r="40" spans="1:6" x14ac:dyDescent="0.25">
      <c r="A40" s="49" t="s">
        <v>14</v>
      </c>
      <c r="B40" s="49"/>
      <c r="C40" s="49"/>
      <c r="D40" s="49"/>
      <c r="E40" s="17">
        <v>0</v>
      </c>
    </row>
    <row r="41" spans="1:6" ht="14.45" customHeight="1" x14ac:dyDescent="0.25">
      <c r="A41" s="49" t="s">
        <v>15</v>
      </c>
      <c r="B41" s="49"/>
      <c r="C41" s="49"/>
      <c r="D41" s="49"/>
      <c r="E41" s="17">
        <f>[1]OUT!B53</f>
        <v>1068.1099999999999</v>
      </c>
    </row>
    <row r="42" spans="1:6" ht="14.45" customHeight="1" x14ac:dyDescent="0.25">
      <c r="A42" s="49" t="s">
        <v>16</v>
      </c>
      <c r="B42" s="49"/>
      <c r="C42" s="49"/>
      <c r="D42" s="49"/>
      <c r="E42" s="17">
        <f t="shared" ref="E42" si="1">B69</f>
        <v>0</v>
      </c>
    </row>
    <row r="43" spans="1:6" ht="14.45" customHeight="1" x14ac:dyDescent="0.25">
      <c r="A43" s="49" t="s">
        <v>17</v>
      </c>
      <c r="B43" s="49"/>
      <c r="C43" s="49"/>
      <c r="D43" s="49"/>
      <c r="E43" s="17">
        <f>SUM(E38:E42)</f>
        <v>195119.74</v>
      </c>
    </row>
    <row r="44" spans="1:6" x14ac:dyDescent="0.25">
      <c r="A44" s="50"/>
      <c r="B44" s="50"/>
      <c r="C44" s="50"/>
      <c r="D44" s="50"/>
      <c r="E44" s="50"/>
    </row>
    <row r="45" spans="1:6" ht="14.45" customHeight="1" x14ac:dyDescent="0.25">
      <c r="A45" s="49" t="s">
        <v>18</v>
      </c>
      <c r="B45" s="49"/>
      <c r="C45" s="49"/>
      <c r="D45" s="49"/>
      <c r="E45" s="17">
        <f>[1]OUT!B79</f>
        <v>1934.25</v>
      </c>
    </row>
    <row r="46" spans="1:6" ht="14.45" customHeight="1" x14ac:dyDescent="0.25">
      <c r="A46" s="49" t="s">
        <v>19</v>
      </c>
      <c r="B46" s="49"/>
      <c r="C46" s="49"/>
      <c r="D46" s="49"/>
      <c r="E46" s="17">
        <f>E45+E43</f>
        <v>197053.99</v>
      </c>
    </row>
    <row r="47" spans="1:6" ht="14.45" customHeight="1" x14ac:dyDescent="0.25">
      <c r="A47" s="23"/>
      <c r="B47" s="23"/>
      <c r="C47" s="23"/>
      <c r="D47" s="23"/>
      <c r="E47" s="24"/>
    </row>
    <row r="48" spans="1:6" ht="55.9" customHeight="1" x14ac:dyDescent="0.25">
      <c r="A48" s="46" t="s">
        <v>55</v>
      </c>
      <c r="B48" s="46"/>
      <c r="C48" s="46"/>
      <c r="D48" s="46"/>
      <c r="E48" s="46"/>
      <c r="F48" s="46"/>
    </row>
    <row r="49" spans="1:6" x14ac:dyDescent="0.25">
      <c r="A49" s="35"/>
      <c r="B49" s="35"/>
      <c r="C49" s="35"/>
      <c r="D49" s="35"/>
      <c r="E49" s="35"/>
      <c r="F49" s="35"/>
    </row>
    <row r="50" spans="1:6" x14ac:dyDescent="0.25">
      <c r="A50" s="35"/>
      <c r="B50" s="35"/>
      <c r="C50" s="35"/>
      <c r="D50" s="35"/>
      <c r="E50" s="35"/>
      <c r="F50" s="35"/>
    </row>
    <row r="51" spans="1:6" x14ac:dyDescent="0.25">
      <c r="A51" s="35"/>
      <c r="B51" s="35"/>
      <c r="C51" s="35"/>
      <c r="D51" s="35"/>
      <c r="E51" s="35"/>
      <c r="F51" s="35"/>
    </row>
    <row r="52" spans="1:6" x14ac:dyDescent="0.25">
      <c r="A52" s="35"/>
      <c r="B52" s="35"/>
      <c r="C52" s="35"/>
      <c r="D52" s="35"/>
      <c r="E52" s="35"/>
      <c r="F52" s="35"/>
    </row>
    <row r="53" spans="1:6" x14ac:dyDescent="0.25">
      <c r="A53" s="35"/>
      <c r="B53" s="35"/>
      <c r="C53" s="35"/>
      <c r="D53" s="35"/>
      <c r="E53" s="35"/>
      <c r="F53" s="35"/>
    </row>
    <row r="54" spans="1:6" x14ac:dyDescent="0.25">
      <c r="A54" s="35"/>
      <c r="B54" s="35"/>
      <c r="C54" s="35"/>
      <c r="D54" s="35"/>
      <c r="E54" s="35"/>
      <c r="F54" s="35"/>
    </row>
    <row r="55" spans="1:6" x14ac:dyDescent="0.25">
      <c r="A55" s="35"/>
      <c r="B55" s="35"/>
      <c r="C55" s="35"/>
      <c r="D55" s="35"/>
      <c r="E55" s="35"/>
      <c r="F55" s="35"/>
    </row>
    <row r="56" spans="1:6" x14ac:dyDescent="0.25">
      <c r="A56" s="35"/>
      <c r="B56" s="35"/>
      <c r="C56" s="35"/>
      <c r="D56" s="35"/>
      <c r="E56" s="35"/>
      <c r="F56" s="35"/>
    </row>
    <row r="57" spans="1:6" x14ac:dyDescent="0.25">
      <c r="A57" s="35"/>
      <c r="B57" s="35"/>
      <c r="C57" s="35"/>
      <c r="D57" s="35"/>
      <c r="E57" s="35"/>
      <c r="F57" s="35"/>
    </row>
    <row r="58" spans="1:6" x14ac:dyDescent="0.25">
      <c r="A58" s="35"/>
      <c r="B58" s="35"/>
      <c r="C58" s="35"/>
      <c r="D58" s="35"/>
      <c r="E58" s="35"/>
      <c r="F58" s="35"/>
    </row>
    <row r="59" spans="1:6" x14ac:dyDescent="0.25">
      <c r="A59" s="35"/>
      <c r="B59" s="35"/>
      <c r="C59" s="35"/>
      <c r="D59" s="35"/>
      <c r="E59" s="35"/>
      <c r="F59" s="35"/>
    </row>
    <row r="60" spans="1:6" x14ac:dyDescent="0.25">
      <c r="A60" s="35"/>
      <c r="B60" s="35"/>
      <c r="C60" s="35"/>
      <c r="D60" s="35"/>
      <c r="E60" s="35"/>
      <c r="F60" s="35"/>
    </row>
    <row r="68" spans="1:6" ht="67.5" x14ac:dyDescent="0.25">
      <c r="A68" s="44" t="s">
        <v>20</v>
      </c>
      <c r="B68" s="44" t="s">
        <v>21</v>
      </c>
      <c r="C68" s="25" t="s">
        <v>22</v>
      </c>
      <c r="D68" s="25" t="s">
        <v>23</v>
      </c>
      <c r="E68" s="25" t="s">
        <v>24</v>
      </c>
      <c r="F68" s="44" t="s">
        <v>25</v>
      </c>
    </row>
    <row r="69" spans="1:6" x14ac:dyDescent="0.25">
      <c r="A69" s="44"/>
      <c r="B69" s="44"/>
      <c r="C69" s="26" t="s">
        <v>26</v>
      </c>
      <c r="D69" s="26" t="s">
        <v>27</v>
      </c>
      <c r="E69" s="26" t="s">
        <v>28</v>
      </c>
      <c r="F69" s="44"/>
    </row>
    <row r="70" spans="1:6" x14ac:dyDescent="0.25">
      <c r="A70" s="34"/>
      <c r="B70" s="44" t="s">
        <v>29</v>
      </c>
      <c r="C70" s="44"/>
      <c r="D70" s="44"/>
      <c r="E70" s="44"/>
      <c r="F70" s="44"/>
    </row>
    <row r="71" spans="1:6" ht="22.5" x14ac:dyDescent="0.25">
      <c r="A71" s="6" t="s">
        <v>30</v>
      </c>
      <c r="B71" s="27">
        <f>[1]!Tabela12[[#Totals],[Valores]]</f>
        <v>69006.5</v>
      </c>
      <c r="C71" s="5">
        <f>[1]!Tabela12[[#Totals],[Valores2]]</f>
        <v>14665.81</v>
      </c>
      <c r="D71" s="5">
        <f>[1]!Tabela12[[#Totals],[Valores3]]</f>
        <v>63477.120000000003</v>
      </c>
      <c r="E71" s="5">
        <f t="shared" ref="E71:E87" si="2">C71+D71</f>
        <v>78142.930000000008</v>
      </c>
      <c r="F71" s="27">
        <f>[1]!Tabela12[[#Totals],[Valores5]]</f>
        <v>13218.29</v>
      </c>
    </row>
    <row r="72" spans="1:6" ht="22.5" x14ac:dyDescent="0.25">
      <c r="A72" s="6" t="s">
        <v>31</v>
      </c>
      <c r="B72" s="28">
        <v>0</v>
      </c>
      <c r="C72" s="5">
        <v>0</v>
      </c>
      <c r="D72" s="5">
        <v>0</v>
      </c>
      <c r="E72" s="5">
        <f t="shared" si="2"/>
        <v>0</v>
      </c>
      <c r="F72" s="5">
        <v>0</v>
      </c>
    </row>
    <row r="73" spans="1:6" x14ac:dyDescent="0.25">
      <c r="A73" s="6" t="s">
        <v>32</v>
      </c>
      <c r="B73" s="5">
        <v>0</v>
      </c>
      <c r="C73" s="5">
        <v>0</v>
      </c>
      <c r="D73" s="5">
        <v>0</v>
      </c>
      <c r="E73" s="5">
        <f t="shared" si="2"/>
        <v>0</v>
      </c>
      <c r="F73" s="5">
        <v>0</v>
      </c>
    </row>
    <row r="74" spans="1:6" ht="22.5" x14ac:dyDescent="0.25">
      <c r="A74" s="6" t="s">
        <v>33</v>
      </c>
      <c r="B74" s="5">
        <f>[1]!Tabela121416[[#Totals],[Valores]]</f>
        <v>2720</v>
      </c>
      <c r="C74" s="5">
        <f>[1]!Tabela121416[[#Totals],[Valores2]]</f>
        <v>0</v>
      </c>
      <c r="D74" s="5">
        <f>[1]!Tabela121416[[#Totals],[Valores3]]</f>
        <v>2720</v>
      </c>
      <c r="E74" s="5">
        <f>[1]!Tabela121416[[#Totals],[Valores4]]</f>
        <v>2720</v>
      </c>
      <c r="F74" s="5">
        <f>[1]!Tabela121416[[#Totals],[Valores5]]</f>
        <v>0</v>
      </c>
    </row>
    <row r="75" spans="1:6" ht="22.5" x14ac:dyDescent="0.25">
      <c r="A75" s="6" t="s">
        <v>34</v>
      </c>
      <c r="B75" s="5">
        <v>0</v>
      </c>
      <c r="C75" s="5">
        <v>0</v>
      </c>
      <c r="D75" s="5">
        <v>0</v>
      </c>
      <c r="E75" s="5">
        <f t="shared" si="2"/>
        <v>0</v>
      </c>
      <c r="F75" s="5">
        <v>0</v>
      </c>
    </row>
    <row r="76" spans="1:6" ht="22.5" x14ac:dyDescent="0.25">
      <c r="A76" s="6" t="s">
        <v>35</v>
      </c>
      <c r="B76" s="5">
        <v>0</v>
      </c>
      <c r="C76" s="5">
        <v>0</v>
      </c>
      <c r="D76" s="5">
        <v>0</v>
      </c>
      <c r="E76" s="5">
        <f t="shared" si="2"/>
        <v>0</v>
      </c>
      <c r="F76" s="5">
        <v>0</v>
      </c>
    </row>
    <row r="77" spans="1:6" ht="22.5" x14ac:dyDescent="0.25">
      <c r="A77" s="6" t="s">
        <v>36</v>
      </c>
      <c r="B77" s="5">
        <v>0</v>
      </c>
      <c r="C77" s="5">
        <v>0</v>
      </c>
      <c r="D77" s="5">
        <v>0</v>
      </c>
      <c r="E77" s="5">
        <f t="shared" si="2"/>
        <v>0</v>
      </c>
      <c r="F77" s="5">
        <v>0</v>
      </c>
    </row>
    <row r="78" spans="1:6" ht="22.5" x14ac:dyDescent="0.25">
      <c r="A78" s="6" t="s">
        <v>37</v>
      </c>
      <c r="B78" s="5">
        <v>0</v>
      </c>
      <c r="C78" s="5">
        <v>0</v>
      </c>
      <c r="D78" s="5">
        <v>0</v>
      </c>
      <c r="E78" s="5">
        <f t="shared" si="2"/>
        <v>0</v>
      </c>
      <c r="F78" s="5">
        <v>0</v>
      </c>
    </row>
    <row r="79" spans="1:6" x14ac:dyDescent="0.25">
      <c r="A79" s="6" t="s">
        <v>38</v>
      </c>
      <c r="B79" s="5">
        <v>0</v>
      </c>
      <c r="C79" s="5">
        <v>0</v>
      </c>
      <c r="D79" s="5">
        <v>0</v>
      </c>
      <c r="E79" s="5">
        <f t="shared" si="2"/>
        <v>0</v>
      </c>
      <c r="F79" s="5">
        <v>0</v>
      </c>
    </row>
    <row r="80" spans="1:6" x14ac:dyDescent="0.25">
      <c r="A80" s="6" t="s">
        <v>39</v>
      </c>
      <c r="B80" s="5">
        <v>0</v>
      </c>
      <c r="C80" s="5">
        <v>0</v>
      </c>
      <c r="D80" s="5">
        <v>0</v>
      </c>
      <c r="E80" s="5">
        <f t="shared" si="2"/>
        <v>0</v>
      </c>
      <c r="F80" s="5">
        <v>0</v>
      </c>
    </row>
    <row r="81" spans="1:10" ht="22.5" x14ac:dyDescent="0.25">
      <c r="A81" s="6" t="s">
        <v>40</v>
      </c>
      <c r="B81" s="5">
        <v>0</v>
      </c>
      <c r="C81" s="5">
        <v>0</v>
      </c>
      <c r="D81" s="5">
        <v>0</v>
      </c>
      <c r="E81" s="5">
        <f t="shared" si="2"/>
        <v>0</v>
      </c>
      <c r="F81" s="5">
        <v>0</v>
      </c>
    </row>
    <row r="82" spans="1:10" x14ac:dyDescent="0.25">
      <c r="A82" s="6" t="s">
        <v>41</v>
      </c>
      <c r="B82" s="5">
        <v>0</v>
      </c>
      <c r="C82" s="5">
        <v>0</v>
      </c>
      <c r="D82" s="5">
        <v>0</v>
      </c>
      <c r="E82" s="5">
        <f t="shared" si="2"/>
        <v>0</v>
      </c>
      <c r="F82" s="5">
        <v>0</v>
      </c>
    </row>
    <row r="83" spans="1:10" ht="22.5" x14ac:dyDescent="0.25">
      <c r="A83" s="6" t="s">
        <v>42</v>
      </c>
      <c r="B83" s="5">
        <v>0</v>
      </c>
      <c r="C83" s="5">
        <v>0</v>
      </c>
      <c r="D83" s="5">
        <v>0</v>
      </c>
      <c r="E83" s="5">
        <f t="shared" si="2"/>
        <v>0</v>
      </c>
      <c r="F83" s="5">
        <v>0</v>
      </c>
    </row>
    <row r="84" spans="1:10" x14ac:dyDescent="0.25">
      <c r="A84" s="6" t="s">
        <v>43</v>
      </c>
      <c r="B84" s="5">
        <v>0</v>
      </c>
      <c r="C84" s="5">
        <v>0</v>
      </c>
      <c r="D84" s="5">
        <v>0</v>
      </c>
      <c r="E84" s="5">
        <f t="shared" si="2"/>
        <v>0</v>
      </c>
      <c r="F84" s="5">
        <v>0</v>
      </c>
    </row>
    <row r="85" spans="1:10" ht="33.75" x14ac:dyDescent="0.25">
      <c r="A85" s="6" t="s">
        <v>44</v>
      </c>
      <c r="B85" s="4">
        <f>[1]!Tabela1214[[#Totals],[Valores]]</f>
        <v>223.23</v>
      </c>
      <c r="C85" s="5">
        <f>[1]!Tabela1214[[#Totals],[Valores2]]</f>
        <v>0</v>
      </c>
      <c r="D85" s="4">
        <f>[1]!Tabela1214[[#Totals],[Valores3]]</f>
        <v>223.23</v>
      </c>
      <c r="E85" s="4">
        <f t="shared" si="2"/>
        <v>223.23</v>
      </c>
      <c r="F85" s="4">
        <v>0</v>
      </c>
    </row>
    <row r="86" spans="1:10" x14ac:dyDescent="0.25">
      <c r="A86" s="6" t="s">
        <v>45</v>
      </c>
      <c r="B86" s="5">
        <v>0</v>
      </c>
      <c r="C86" s="5">
        <v>0</v>
      </c>
      <c r="D86" s="5">
        <v>0</v>
      </c>
      <c r="E86" s="5">
        <f t="shared" si="2"/>
        <v>0</v>
      </c>
      <c r="F86" s="5">
        <v>0</v>
      </c>
    </row>
    <row r="87" spans="1:10" x14ac:dyDescent="0.25">
      <c r="A87" s="7" t="s">
        <v>46</v>
      </c>
      <c r="B87" s="4">
        <f>SUM(B71:B86)</f>
        <v>71949.73</v>
      </c>
      <c r="C87" s="5">
        <f>SUM(C71:C86)</f>
        <v>14665.81</v>
      </c>
      <c r="D87" s="4">
        <f>SUM(D71:D86)</f>
        <v>66420.349999999991</v>
      </c>
      <c r="E87" s="4">
        <f t="shared" si="2"/>
        <v>81086.159999999989</v>
      </c>
      <c r="F87" s="4">
        <f>SUM(F71:F86)</f>
        <v>13218.29</v>
      </c>
    </row>
    <row r="88" spans="1:10" ht="124.15" customHeight="1" x14ac:dyDescent="0.25">
      <c r="A88" s="47" t="s">
        <v>47</v>
      </c>
      <c r="B88" s="48"/>
      <c r="C88" s="48"/>
      <c r="D88" s="48"/>
      <c r="E88" s="48"/>
      <c r="F88" s="48"/>
    </row>
    <row r="90" spans="1:10" x14ac:dyDescent="0.25">
      <c r="A90" s="44" t="s">
        <v>48</v>
      </c>
      <c r="B90" s="44"/>
      <c r="C90" s="44"/>
      <c r="D90" s="44"/>
      <c r="E90" s="44"/>
      <c r="F90" s="44"/>
    </row>
    <row r="91" spans="1:10" x14ac:dyDescent="0.25">
      <c r="A91" s="39" t="s">
        <v>49</v>
      </c>
      <c r="B91" s="39"/>
      <c r="C91" s="39"/>
      <c r="D91" s="39"/>
      <c r="E91" s="45">
        <f>E46</f>
        <v>197053.99</v>
      </c>
      <c r="F91" s="45"/>
    </row>
    <row r="92" spans="1:10" x14ac:dyDescent="0.25">
      <c r="A92" s="39" t="s">
        <v>50</v>
      </c>
      <c r="B92" s="39"/>
      <c r="C92" s="39"/>
      <c r="D92" s="39"/>
      <c r="E92" s="45">
        <f>C87+D87</f>
        <v>81086.159999999989</v>
      </c>
      <c r="F92" s="45"/>
      <c r="G92" s="30"/>
      <c r="H92" s="30"/>
      <c r="I92" s="30"/>
      <c r="J92" s="30"/>
    </row>
    <row r="93" spans="1:10" x14ac:dyDescent="0.25">
      <c r="A93" s="39" t="s">
        <v>51</v>
      </c>
      <c r="B93" s="39"/>
      <c r="C93" s="39"/>
      <c r="D93" s="39"/>
      <c r="E93" s="40">
        <f>E91-E92</f>
        <v>115967.83</v>
      </c>
      <c r="F93" s="40"/>
      <c r="G93" s="30"/>
      <c r="H93" s="30"/>
      <c r="I93" s="30"/>
      <c r="J93" s="30"/>
    </row>
    <row r="94" spans="1:10" x14ac:dyDescent="0.25">
      <c r="A94" s="39" t="s">
        <v>52</v>
      </c>
      <c r="B94" s="39"/>
      <c r="C94" s="39"/>
      <c r="D94" s="39"/>
      <c r="E94" s="40">
        <v>0</v>
      </c>
      <c r="F94" s="40"/>
      <c r="G94" s="30"/>
      <c r="H94" s="30"/>
      <c r="I94" s="30"/>
      <c r="J94" s="30"/>
    </row>
    <row r="95" spans="1:10" x14ac:dyDescent="0.25">
      <c r="A95" s="39" t="s">
        <v>53</v>
      </c>
      <c r="B95" s="39"/>
      <c r="C95" s="39"/>
      <c r="D95" s="39"/>
      <c r="E95" s="41">
        <f>E93-E94</f>
        <v>115967.83</v>
      </c>
      <c r="F95" s="41"/>
      <c r="G95" s="30"/>
      <c r="H95" s="30"/>
      <c r="I95" s="30"/>
      <c r="J95" s="30"/>
    </row>
    <row r="96" spans="1:10" x14ac:dyDescent="0.25">
      <c r="G96" s="30"/>
      <c r="H96" s="30"/>
      <c r="I96" s="30"/>
      <c r="J96" s="30"/>
    </row>
    <row r="118" spans="1:6" x14ac:dyDescent="0.25">
      <c r="A118" s="42" t="s">
        <v>54</v>
      </c>
      <c r="B118" s="42"/>
      <c r="C118" s="42"/>
      <c r="D118" s="42"/>
      <c r="E118" s="42"/>
      <c r="F118" s="42"/>
    </row>
    <row r="119" spans="1:6" x14ac:dyDescent="0.25">
      <c r="A119" s="42"/>
      <c r="B119" s="42"/>
      <c r="C119" s="42"/>
      <c r="D119" s="42"/>
      <c r="E119" s="42"/>
      <c r="F119" s="42"/>
    </row>
    <row r="120" spans="1:6" ht="14.45" customHeight="1" x14ac:dyDescent="0.25">
      <c r="A120" s="42"/>
      <c r="B120" s="42"/>
      <c r="C120" s="42"/>
      <c r="D120" s="42"/>
      <c r="E120" s="42"/>
      <c r="F120" s="42"/>
    </row>
    <row r="121" spans="1:6" x14ac:dyDescent="0.25">
      <c r="A121" s="42"/>
      <c r="B121" s="42"/>
      <c r="C121" s="42"/>
      <c r="D121" s="42"/>
      <c r="E121" s="42"/>
      <c r="F121" s="42"/>
    </row>
    <row r="122" spans="1:6" ht="14.45" customHeight="1" x14ac:dyDescent="0.25">
      <c r="A122" s="42"/>
      <c r="B122" s="42"/>
      <c r="C122" s="42"/>
      <c r="D122" s="42"/>
      <c r="E122" s="42"/>
      <c r="F122" s="42"/>
    </row>
    <row r="123" spans="1:6" x14ac:dyDescent="0.25">
      <c r="A123" s="42"/>
      <c r="B123" s="42"/>
      <c r="C123" s="42"/>
      <c r="D123" s="42"/>
      <c r="E123" s="42"/>
      <c r="F123" s="42"/>
    </row>
    <row r="124" spans="1:6" x14ac:dyDescent="0.25">
      <c r="A124" s="9"/>
      <c r="B124" s="9"/>
      <c r="C124" s="9"/>
      <c r="D124" s="9"/>
      <c r="E124" s="9"/>
      <c r="F124" s="9"/>
    </row>
    <row r="139" spans="1:6" x14ac:dyDescent="0.25">
      <c r="A139" s="43" t="s">
        <v>62</v>
      </c>
      <c r="B139" s="43"/>
      <c r="C139" s="43"/>
      <c r="D139" s="43"/>
      <c r="E139" s="43"/>
      <c r="F139" s="43"/>
    </row>
    <row r="140" spans="1:6" x14ac:dyDescent="0.25">
      <c r="A140" s="38"/>
      <c r="B140" s="38"/>
      <c r="C140" s="38"/>
      <c r="D140" s="38"/>
      <c r="E140" s="38"/>
      <c r="F140" s="38"/>
    </row>
    <row r="148" spans="1:6" x14ac:dyDescent="0.25">
      <c r="A148" s="29" t="s">
        <v>56</v>
      </c>
      <c r="B148" s="29"/>
      <c r="C148" s="29"/>
      <c r="D148" s="29"/>
      <c r="E148" s="29"/>
      <c r="F148" s="8"/>
    </row>
  </sheetData>
  <mergeCells count="38">
    <mergeCell ref="A140:F140"/>
    <mergeCell ref="A94:D94"/>
    <mergeCell ref="E94:F94"/>
    <mergeCell ref="A95:D95"/>
    <mergeCell ref="E95:F95"/>
    <mergeCell ref="A118:F123"/>
    <mergeCell ref="A139:F139"/>
    <mergeCell ref="A90:F90"/>
    <mergeCell ref="A91:D91"/>
    <mergeCell ref="E91:F91"/>
    <mergeCell ref="A92:D92"/>
    <mergeCell ref="E92:F92"/>
    <mergeCell ref="A93:D93"/>
    <mergeCell ref="E93:F93"/>
    <mergeCell ref="A48:F48"/>
    <mergeCell ref="A68:A69"/>
    <mergeCell ref="B68:B69"/>
    <mergeCell ref="F68:F69"/>
    <mergeCell ref="B70:F70"/>
    <mergeCell ref="A88:F88"/>
    <mergeCell ref="A41:D41"/>
    <mergeCell ref="A42:D42"/>
    <mergeCell ref="A43:D43"/>
    <mergeCell ref="A44:E44"/>
    <mergeCell ref="A45:D45"/>
    <mergeCell ref="A46:D46"/>
    <mergeCell ref="A14:B14"/>
    <mergeCell ref="A15:B15"/>
    <mergeCell ref="A16:B16"/>
    <mergeCell ref="A18:E18"/>
    <mergeCell ref="A39:D39"/>
    <mergeCell ref="A40:D40"/>
    <mergeCell ref="A7:D7"/>
    <mergeCell ref="E7:F7"/>
    <mergeCell ref="A9:F9"/>
    <mergeCell ref="A10:F10"/>
    <mergeCell ref="A11:F11"/>
    <mergeCell ref="A13:B13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cp:lastPrinted>2022-04-04T20:11:40Z</cp:lastPrinted>
  <dcterms:created xsi:type="dcterms:W3CDTF">2021-07-08T15:37:53Z</dcterms:created>
  <dcterms:modified xsi:type="dcterms:W3CDTF">2022-07-07T17:58:56Z</dcterms:modified>
</cp:coreProperties>
</file>