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Prestação de Contas - Site\"/>
    </mc:Choice>
  </mc:AlternateContent>
  <xr:revisionPtr revIDLastSave="0" documentId="13_ncr:1_{6583E632-A862-48AD-BE77-27DEB36E4168}" xr6:coauthVersionLast="47" xr6:coauthVersionMax="47" xr10:uidLastSave="{00000000-0000-0000-0000-000000000000}"/>
  <bookViews>
    <workbookView xWindow="-120" yWindow="-120" windowWidth="20730" windowHeight="11160" xr2:uid="{F67B94BA-B714-4CBA-9821-568294AFAD31}"/>
  </bookViews>
  <sheets>
    <sheet name="Planilha2" sheetId="17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0" i="17" l="1"/>
  <c r="D89" i="17"/>
  <c r="C89" i="17"/>
  <c r="E89" i="17" s="1"/>
  <c r="B89" i="17"/>
  <c r="E88" i="17"/>
  <c r="E87" i="17"/>
  <c r="E86" i="17"/>
  <c r="E85" i="17"/>
  <c r="E84" i="17"/>
  <c r="E83" i="17"/>
  <c r="E82" i="17"/>
  <c r="E81" i="17"/>
  <c r="E80" i="17"/>
  <c r="E79" i="17"/>
  <c r="F78" i="17"/>
  <c r="E78" i="17"/>
  <c r="D78" i="17"/>
  <c r="C78" i="17"/>
  <c r="C91" i="17" s="1"/>
  <c r="B78" i="17"/>
  <c r="E77" i="17"/>
  <c r="E76" i="17"/>
  <c r="F75" i="17"/>
  <c r="F91" i="17" s="1"/>
  <c r="D75" i="17"/>
  <c r="E75" i="17" s="1"/>
  <c r="C75" i="17"/>
  <c r="B75" i="17"/>
  <c r="B91" i="17" s="1"/>
  <c r="E49" i="17"/>
  <c r="E46" i="17"/>
  <c r="E45" i="17"/>
  <c r="E43" i="17"/>
  <c r="E42" i="17"/>
  <c r="E47" i="17" s="1"/>
  <c r="E41" i="17"/>
  <c r="E32" i="17"/>
  <c r="E31" i="17"/>
  <c r="E30" i="17"/>
  <c r="E29" i="17"/>
  <c r="E28" i="17"/>
  <c r="E27" i="17"/>
  <c r="E26" i="17"/>
  <c r="E25" i="17"/>
  <c r="E50" i="17" l="1"/>
  <c r="E95" i="17" s="1"/>
  <c r="D91" i="17"/>
  <c r="E91" i="17" s="1"/>
  <c r="E96" i="17" l="1"/>
  <c r="E97" i="17" s="1"/>
  <c r="E99" i="17" s="1"/>
</calcChain>
</file>

<file path=xl/sharedStrings.xml><?xml version="1.0" encoding="utf-8"?>
<sst xmlns="http://schemas.openxmlformats.org/spreadsheetml/2006/main" count="64" uniqueCount="63">
  <si>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</si>
  <si>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</si>
  <si>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</si>
  <si>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</si>
  <si>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</si>
  <si>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12/2018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</si>
  <si>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</si>
  <si>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</si>
  <si>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</si>
  <si>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</si>
  <si>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</si>
  <si>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</si>
  <si>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</si>
  <si>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</si>
  <si>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</si>
  <si>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</si>
  <si>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</si>
  <si>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</si>
  <si>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</si>
  <si>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</si>
  <si>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</si>
  <si>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</si>
  <si>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</si>
  <si>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</si>
  <si>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</si>
  <si>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</si>
  <si>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</si>
  <si>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</si>
  <si>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</si>
  <si>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</si>
  <si>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</si>
  <si>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</si>
  <si>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</si>
  <si>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</si>
  <si>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</si>
  <si>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</si>
  <si>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</si>
  <si>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</si>
  <si>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</si>
  <si>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</si>
  <si>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</si>
  <si>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</si>
  <si>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</si>
  <si>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</si>
  <si>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</si>
  <si>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</si>
  <si>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</si>
  <si>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</si>
  <si>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</si>
  <si>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</si>
  <si>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</si>
  <si>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</si>
  <si>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</si>
  <si>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</si>
  <si>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</si>
  <si>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</si>
  <si>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Responsáveis pela Organização da Sociedade Civil:                                      LUCIANA IENNE - PRESIDENTE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</si>
  <si>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EXERCÍCIO:2022
ORIGEM DOS RECURSOS (1):  MUNICIPAL</t>
  </si>
  <si>
    <t>01/01/22 A 31/12/22</t>
  </si>
  <si>
    <t xml:space="preserve">MENSAL: </t>
  </si>
  <si>
    <t>AGOSTO</t>
  </si>
  <si>
    <t>08/2022*</t>
  </si>
  <si>
    <t>Vinhedo-SP 10 de setembro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</si>
</sst>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4" fontId="6" fillId="4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4" fontId="6" fillId="4" borderId="2" xfId="1" applyNumberFormat="1" applyFont="1" applyFill="1" applyBorder="1" applyAlignment="1">
      <alignment horizontal="right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/>
    </xf>
    <xf numFmtId="44" fontId="3" fillId="5" borderId="1" xfId="1" applyFont="1" applyFill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1000126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E3D46C6-9546-47F9-AE27-0D2696524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4770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65</xdr:row>
      <xdr:rowOff>0</xdr:rowOff>
    </xdr:from>
    <xdr:to>
      <xdr:col>5</xdr:col>
      <xdr:colOff>1038226</xdr:colOff>
      <xdr:row>70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B6EA987-D886-49CA-A7E1-546AFE7A0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1515725"/>
          <a:ext cx="6629400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151</xdr:row>
      <xdr:rowOff>0</xdr:rowOff>
    </xdr:from>
    <xdr:to>
      <xdr:col>5</xdr:col>
      <xdr:colOff>828675</xdr:colOff>
      <xdr:row>151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FB2F4997-CEF6-4523-910B-04C54C3C3FB9}"/>
            </a:ext>
          </a:extLst>
        </xdr:cNvPr>
        <xdr:cNvCxnSpPr/>
      </xdr:nvCxnSpPr>
      <xdr:spPr>
        <a:xfrm>
          <a:off x="2828925" y="310229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106</xdr:row>
      <xdr:rowOff>171450</xdr:rowOff>
    </xdr:from>
    <xdr:to>
      <xdr:col>5</xdr:col>
      <xdr:colOff>1028700</xdr:colOff>
      <xdr:row>113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95CF983-E370-4178-B197-C7790E349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2640925"/>
          <a:ext cx="6610351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Presta&#231;&#227;o%20de%20Contas%20-%20Mensal/PMV%20Financeiro%20Sa&#250;de_12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9">
          <cell r="B29">
            <v>60872.56</v>
          </cell>
        </row>
        <row r="57">
          <cell r="B57">
            <v>1768.4</v>
          </cell>
        </row>
        <row r="85">
          <cell r="B8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C5561C-D61B-4F86-948D-59D953CE6587}" name="Tabela93" displayName="Tabela93" ref="A19:E42" totalsRowShown="0" headerRowDxfId="8" dataDxfId="7" headerRowBorderDxfId="5" tableBorderDxfId="6">
  <autoFilter ref="A19:E42" xr:uid="{63C5561C-D61B-4F86-948D-59D953CE6587}"/>
  <tableColumns count="5">
    <tableColumn id="1" xr3:uid="{53B044EA-1D64-4FD3-A98F-1846859AD517}" name="DATA PREVISTA PARA O REPASSE (2)" dataDxfId="4"/>
    <tableColumn id="2" xr3:uid="{6E2BDDE2-B48E-4AB6-B85D-9792DF469719}" name="VALORES PREVISTOS (R$)" dataDxfId="3"/>
    <tableColumn id="3" xr3:uid="{06C2C296-060D-44E0-8306-E870F2983B6A}" name="DATA DO REPASSE" dataDxfId="2"/>
    <tableColumn id="4" xr3:uid="{EC3D0E06-646E-4E73-9DEC-8B93FCD4BCFC}" name="NÚMERO DO DOCUMENTO DE CRÉDITO" dataDxfId="1"/>
    <tableColumn id="5" xr3:uid="{2558FF8E-9D17-46B2-A8CF-05B04CAC5560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00E80-8AF9-4394-9766-AFC1A3EF9565}">
  <dimension ref="A7:J152"/>
  <sheetViews>
    <sheetView tabSelected="1" workbookViewId="0">
      <selection activeCell="M9" sqref="M9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59" t="s">
        <v>59</v>
      </c>
      <c r="B7" s="59"/>
      <c r="C7" s="59"/>
      <c r="D7" s="59"/>
      <c r="E7" s="60" t="s">
        <v>60</v>
      </c>
      <c r="F7" s="61"/>
    </row>
    <row r="8" spans="1:6" x14ac:dyDescent="0.25">
      <c r="A8" s="10"/>
      <c r="B8" s="10"/>
      <c r="C8" s="10"/>
      <c r="D8" s="10"/>
      <c r="E8" s="10"/>
      <c r="F8" s="11"/>
    </row>
    <row r="9" spans="1:6" ht="33" customHeight="1" x14ac:dyDescent="0.25">
      <c r="A9" s="62" t="s">
        <v>0</v>
      </c>
      <c r="B9" s="62"/>
      <c r="C9" s="62"/>
      <c r="D9" s="62"/>
      <c r="E9" s="62"/>
      <c r="F9" s="62"/>
    </row>
    <row r="10" spans="1:6" ht="147.6" customHeight="1" x14ac:dyDescent="0.25">
      <c r="A10" s="63" t="s">
        <v>57</v>
      </c>
      <c r="B10" s="64"/>
      <c r="C10" s="64"/>
      <c r="D10" s="64"/>
      <c r="E10" s="64"/>
      <c r="F10" s="64"/>
    </row>
    <row r="11" spans="1:6" x14ac:dyDescent="0.25">
      <c r="A11" s="65"/>
      <c r="B11" s="65"/>
      <c r="C11" s="65"/>
      <c r="D11" s="65"/>
      <c r="E11" s="65"/>
      <c r="F11" s="65"/>
    </row>
    <row r="12" spans="1:6" x14ac:dyDescent="0.25">
      <c r="A12" s="36"/>
      <c r="B12" s="36"/>
      <c r="C12" s="36"/>
      <c r="D12" s="36"/>
      <c r="E12" s="36"/>
      <c r="F12" s="36"/>
    </row>
    <row r="13" spans="1:6" x14ac:dyDescent="0.25">
      <c r="A13" s="66" t="s">
        <v>1</v>
      </c>
      <c r="B13" s="66"/>
      <c r="C13" s="37" t="s">
        <v>2</v>
      </c>
      <c r="D13" s="37" t="s">
        <v>3</v>
      </c>
      <c r="E13" s="37" t="s">
        <v>4</v>
      </c>
    </row>
    <row r="14" spans="1:6" ht="19.149999999999999" customHeight="1" x14ac:dyDescent="0.25">
      <c r="A14" s="51" t="s">
        <v>5</v>
      </c>
      <c r="B14" s="52"/>
      <c r="C14" s="1" t="s">
        <v>61</v>
      </c>
      <c r="D14" s="2" t="s">
        <v>58</v>
      </c>
      <c r="E14" s="3">
        <v>984000</v>
      </c>
    </row>
    <row r="15" spans="1:6" x14ac:dyDescent="0.25">
      <c r="A15" s="49" t="s">
        <v>6</v>
      </c>
      <c r="B15" s="49"/>
      <c r="C15" s="2"/>
      <c r="D15" s="2"/>
      <c r="E15" s="3"/>
    </row>
    <row r="16" spans="1:6" x14ac:dyDescent="0.25">
      <c r="A16" s="49" t="s">
        <v>6</v>
      </c>
      <c r="B16" s="49"/>
      <c r="C16" s="2"/>
      <c r="D16" s="2"/>
      <c r="E16" s="3"/>
    </row>
    <row r="18" spans="1:5" ht="19.149999999999999" customHeight="1" x14ac:dyDescent="0.25">
      <c r="A18" s="53" t="s">
        <v>7</v>
      </c>
      <c r="B18" s="54"/>
      <c r="C18" s="54"/>
      <c r="D18" s="54"/>
      <c r="E18" s="55"/>
    </row>
    <row r="19" spans="1:5" ht="28.15" customHeight="1" x14ac:dyDescent="0.25">
      <c r="A19" s="12" t="s">
        <v>8</v>
      </c>
      <c r="B19" s="12" t="s">
        <v>9</v>
      </c>
      <c r="C19" s="12" t="s">
        <v>10</v>
      </c>
      <c r="D19" s="12" t="s">
        <v>11</v>
      </c>
      <c r="E19" s="13" t="s">
        <v>12</v>
      </c>
    </row>
    <row r="20" spans="1:5" hidden="1" x14ac:dyDescent="0.25">
      <c r="A20" s="14">
        <v>44216</v>
      </c>
      <c r="B20" s="15">
        <v>75259.11</v>
      </c>
      <c r="C20" s="14"/>
      <c r="D20" s="16"/>
      <c r="E20" s="17"/>
    </row>
    <row r="21" spans="1:5" hidden="1" x14ac:dyDescent="0.25">
      <c r="A21" s="14">
        <v>44216</v>
      </c>
      <c r="B21" s="18">
        <v>75259.11</v>
      </c>
      <c r="C21" s="14">
        <v>44229</v>
      </c>
      <c r="D21" s="16">
        <v>341</v>
      </c>
      <c r="E21" s="19">
        <v>75259.11</v>
      </c>
    </row>
    <row r="22" spans="1:5" hidden="1" x14ac:dyDescent="0.25">
      <c r="A22" s="14">
        <v>44247</v>
      </c>
      <c r="B22" s="20">
        <v>75259.11</v>
      </c>
      <c r="C22" s="14">
        <v>44249</v>
      </c>
      <c r="D22" s="16">
        <v>221422</v>
      </c>
      <c r="E22" s="19">
        <v>75259.009999999995</v>
      </c>
    </row>
    <row r="23" spans="1:5" hidden="1" x14ac:dyDescent="0.25">
      <c r="A23" s="14">
        <v>44275</v>
      </c>
      <c r="B23" s="18">
        <v>75259.11</v>
      </c>
      <c r="C23" s="14">
        <v>44277</v>
      </c>
      <c r="D23" s="16">
        <v>220941</v>
      </c>
      <c r="E23" s="19">
        <v>75259.11</v>
      </c>
    </row>
    <row r="24" spans="1:5" hidden="1" x14ac:dyDescent="0.25">
      <c r="A24" s="14">
        <v>44306</v>
      </c>
      <c r="B24" s="18">
        <v>75259.009999999995</v>
      </c>
      <c r="C24" s="14">
        <v>44306</v>
      </c>
      <c r="D24" s="16">
        <v>200952</v>
      </c>
      <c r="E24" s="19">
        <v>75259.009999999995</v>
      </c>
    </row>
    <row r="25" spans="1:5" hidden="1" x14ac:dyDescent="0.25">
      <c r="A25" s="14">
        <v>44336</v>
      </c>
      <c r="B25" s="18">
        <v>75259.009999999995</v>
      </c>
      <c r="C25" s="14">
        <v>44336</v>
      </c>
      <c r="D25" s="16">
        <v>201139</v>
      </c>
      <c r="E25" s="19">
        <f t="shared" ref="E25:E32" si="0">B25</f>
        <v>75259.009999999995</v>
      </c>
    </row>
    <row r="26" spans="1:5" hidden="1" x14ac:dyDescent="0.25">
      <c r="A26" s="14">
        <v>44367</v>
      </c>
      <c r="B26" s="18">
        <v>75259.009999999995</v>
      </c>
      <c r="C26" s="14">
        <v>44368</v>
      </c>
      <c r="D26" s="16">
        <v>211418</v>
      </c>
      <c r="E26" s="19">
        <f t="shared" si="0"/>
        <v>75259.009999999995</v>
      </c>
    </row>
    <row r="27" spans="1:5" hidden="1" x14ac:dyDescent="0.25">
      <c r="A27" s="14">
        <v>44397</v>
      </c>
      <c r="B27" s="18">
        <v>75259.009999999995</v>
      </c>
      <c r="C27" s="14">
        <v>44397</v>
      </c>
      <c r="D27" s="16">
        <v>201136</v>
      </c>
      <c r="E27" s="19">
        <f t="shared" si="0"/>
        <v>75259.009999999995</v>
      </c>
    </row>
    <row r="28" spans="1:5" hidden="1" x14ac:dyDescent="0.25">
      <c r="A28" s="14">
        <v>44428</v>
      </c>
      <c r="B28" s="18">
        <v>75259.009999999995</v>
      </c>
      <c r="C28" s="14">
        <v>44428</v>
      </c>
      <c r="D28" s="16">
        <v>201441</v>
      </c>
      <c r="E28" s="19">
        <f t="shared" si="0"/>
        <v>75259.009999999995</v>
      </c>
    </row>
    <row r="29" spans="1:5" hidden="1" x14ac:dyDescent="0.25">
      <c r="A29" s="14">
        <v>44459</v>
      </c>
      <c r="B29" s="18">
        <v>75259.009999999995</v>
      </c>
      <c r="C29" s="14">
        <v>44459</v>
      </c>
      <c r="D29" s="16">
        <v>201227</v>
      </c>
      <c r="E29" s="19">
        <f t="shared" si="0"/>
        <v>75259.009999999995</v>
      </c>
    </row>
    <row r="30" spans="1:5" hidden="1" x14ac:dyDescent="0.25">
      <c r="A30" s="14">
        <v>44489</v>
      </c>
      <c r="B30" s="18">
        <v>75259.009999999995</v>
      </c>
      <c r="C30" s="14">
        <v>44489</v>
      </c>
      <c r="D30" s="16">
        <v>201126</v>
      </c>
      <c r="E30" s="19">
        <f t="shared" si="0"/>
        <v>75259.009999999995</v>
      </c>
    </row>
    <row r="31" spans="1:5" hidden="1" x14ac:dyDescent="0.25">
      <c r="A31" s="14">
        <v>44520</v>
      </c>
      <c r="B31" s="18">
        <v>75259.009999999995</v>
      </c>
      <c r="C31" s="14">
        <v>44522</v>
      </c>
      <c r="D31" s="16">
        <v>221202</v>
      </c>
      <c r="E31" s="19">
        <f t="shared" si="0"/>
        <v>75259.009999999995</v>
      </c>
    </row>
    <row r="32" spans="1:5" hidden="1" x14ac:dyDescent="0.25">
      <c r="A32" s="14">
        <v>44550</v>
      </c>
      <c r="B32" s="18">
        <v>75259.009999999995</v>
      </c>
      <c r="C32" s="14">
        <v>44547</v>
      </c>
      <c r="D32" s="16">
        <v>221202</v>
      </c>
      <c r="E32" s="19">
        <f t="shared" si="0"/>
        <v>75259.009999999995</v>
      </c>
    </row>
    <row r="33" spans="1:5" hidden="1" x14ac:dyDescent="0.25">
      <c r="A33" s="21">
        <v>44612</v>
      </c>
      <c r="B33" s="31">
        <v>82000</v>
      </c>
      <c r="C33" s="32">
        <v>44613</v>
      </c>
      <c r="D33" s="33">
        <v>211540</v>
      </c>
      <c r="E33" s="19">
        <v>82000</v>
      </c>
    </row>
    <row r="34" spans="1:5" hidden="1" x14ac:dyDescent="0.25">
      <c r="A34" s="21">
        <v>44640</v>
      </c>
      <c r="B34" s="31">
        <v>82000</v>
      </c>
      <c r="C34" s="32">
        <v>44641</v>
      </c>
      <c r="D34" s="33">
        <v>211149</v>
      </c>
      <c r="E34" s="19">
        <v>82000</v>
      </c>
    </row>
    <row r="35" spans="1:5" hidden="1" x14ac:dyDescent="0.25">
      <c r="A35" s="21">
        <v>44671</v>
      </c>
      <c r="B35" s="31">
        <v>82000</v>
      </c>
      <c r="C35" s="32">
        <v>44670</v>
      </c>
      <c r="D35" s="33">
        <v>191418</v>
      </c>
      <c r="E35" s="19">
        <v>82000</v>
      </c>
    </row>
    <row r="36" spans="1:5" hidden="1" x14ac:dyDescent="0.25">
      <c r="A36" s="21">
        <v>44701</v>
      </c>
      <c r="B36" s="31">
        <v>82000</v>
      </c>
      <c r="C36" s="32">
        <v>44701</v>
      </c>
      <c r="D36" s="33">
        <v>201412</v>
      </c>
      <c r="E36" s="19">
        <v>82000</v>
      </c>
    </row>
    <row r="37" spans="1:5" hidden="1" x14ac:dyDescent="0.25">
      <c r="A37" s="21">
        <v>44732</v>
      </c>
      <c r="B37" s="31">
        <v>82000</v>
      </c>
      <c r="C37" s="32">
        <v>44732</v>
      </c>
      <c r="D37" s="33">
        <v>990001</v>
      </c>
      <c r="E37" s="19">
        <v>82000</v>
      </c>
    </row>
    <row r="38" spans="1:5" x14ac:dyDescent="0.25">
      <c r="A38" s="21">
        <v>44762</v>
      </c>
      <c r="B38" s="31">
        <v>82000</v>
      </c>
      <c r="C38" s="32"/>
      <c r="D38" s="33"/>
      <c r="E38" s="19">
        <v>0</v>
      </c>
    </row>
    <row r="39" spans="1:5" x14ac:dyDescent="0.25">
      <c r="A39" s="21">
        <v>44762</v>
      </c>
      <c r="B39" s="31">
        <v>80000</v>
      </c>
      <c r="C39" s="32">
        <v>44774</v>
      </c>
      <c r="D39" s="33">
        <v>11100</v>
      </c>
      <c r="E39" s="19">
        <v>80000</v>
      </c>
    </row>
    <row r="40" spans="1:5" x14ac:dyDescent="0.25">
      <c r="A40" s="21">
        <v>44793</v>
      </c>
      <c r="B40" s="31">
        <v>80000</v>
      </c>
      <c r="C40" s="32">
        <v>44784</v>
      </c>
      <c r="D40" s="33">
        <v>111325</v>
      </c>
      <c r="E40" s="19">
        <v>80000</v>
      </c>
    </row>
    <row r="41" spans="1:5" hidden="1" x14ac:dyDescent="0.25">
      <c r="A41" s="21"/>
      <c r="B41" s="31"/>
      <c r="C41" s="32"/>
      <c r="D41" s="33"/>
      <c r="E41" s="19">
        <f>SUBTOTAL(109,E20:E40)</f>
        <v>160000</v>
      </c>
    </row>
    <row r="42" spans="1:5" x14ac:dyDescent="0.25">
      <c r="A42" s="21"/>
      <c r="B42" s="22"/>
      <c r="C42" s="22"/>
      <c r="D42" s="22"/>
      <c r="E42" s="17">
        <f>SUBTOTAL(109,E20:E41)</f>
        <v>160000</v>
      </c>
    </row>
    <row r="43" spans="1:5" ht="19.149999999999999" customHeight="1" x14ac:dyDescent="0.25">
      <c r="A43" s="56" t="s">
        <v>13</v>
      </c>
      <c r="B43" s="57"/>
      <c r="C43" s="57"/>
      <c r="D43" s="58"/>
      <c r="E43" s="17">
        <f>[1]OUT!B29</f>
        <v>60872.56</v>
      </c>
    </row>
    <row r="44" spans="1:5" x14ac:dyDescent="0.25">
      <c r="A44" s="49" t="s">
        <v>14</v>
      </c>
      <c r="B44" s="49"/>
      <c r="C44" s="49"/>
      <c r="D44" s="49"/>
      <c r="E44" s="17">
        <v>0</v>
      </c>
    </row>
    <row r="45" spans="1:5" ht="14.45" customHeight="1" x14ac:dyDescent="0.25">
      <c r="A45" s="49" t="s">
        <v>15</v>
      </c>
      <c r="B45" s="49"/>
      <c r="C45" s="49"/>
      <c r="D45" s="49"/>
      <c r="E45" s="17">
        <f>[1]OUT!B57</f>
        <v>1768.4</v>
      </c>
    </row>
    <row r="46" spans="1:5" ht="14.45" customHeight="1" x14ac:dyDescent="0.25">
      <c r="A46" s="49" t="s">
        <v>16</v>
      </c>
      <c r="B46" s="49"/>
      <c r="C46" s="49"/>
      <c r="D46" s="49"/>
      <c r="E46" s="17">
        <f t="shared" ref="E46" si="1">B73</f>
        <v>0</v>
      </c>
    </row>
    <row r="47" spans="1:5" ht="14.45" customHeight="1" x14ac:dyDescent="0.25">
      <c r="A47" s="49" t="s">
        <v>17</v>
      </c>
      <c r="B47" s="49"/>
      <c r="C47" s="49"/>
      <c r="D47" s="49"/>
      <c r="E47" s="17">
        <f>SUM(E42:E46)</f>
        <v>222640.96</v>
      </c>
    </row>
    <row r="48" spans="1:5" x14ac:dyDescent="0.25">
      <c r="A48" s="50"/>
      <c r="B48" s="50"/>
      <c r="C48" s="50"/>
      <c r="D48" s="50"/>
      <c r="E48" s="50"/>
    </row>
    <row r="49" spans="1:6" ht="14.45" customHeight="1" x14ac:dyDescent="0.25">
      <c r="A49" s="49" t="s">
        <v>18</v>
      </c>
      <c r="B49" s="49"/>
      <c r="C49" s="49"/>
      <c r="D49" s="49"/>
      <c r="E49" s="17">
        <f>[1]OUT!B85</f>
        <v>0</v>
      </c>
    </row>
    <row r="50" spans="1:6" ht="14.45" customHeight="1" x14ac:dyDescent="0.25">
      <c r="A50" s="49" t="s">
        <v>19</v>
      </c>
      <c r="B50" s="49"/>
      <c r="C50" s="49"/>
      <c r="D50" s="49"/>
      <c r="E50" s="17">
        <f>E49+E47</f>
        <v>222640.96</v>
      </c>
    </row>
    <row r="51" spans="1:6" ht="14.45" customHeight="1" x14ac:dyDescent="0.25">
      <c r="A51" s="23"/>
      <c r="B51" s="23"/>
      <c r="C51" s="23"/>
      <c r="D51" s="23"/>
      <c r="E51" s="24"/>
    </row>
    <row r="52" spans="1:6" ht="55.9" customHeight="1" x14ac:dyDescent="0.25">
      <c r="A52" s="46" t="s">
        <v>55</v>
      </c>
      <c r="B52" s="46"/>
      <c r="C52" s="46"/>
      <c r="D52" s="46"/>
      <c r="E52" s="46"/>
      <c r="F52" s="46"/>
    </row>
    <row r="53" spans="1:6" x14ac:dyDescent="0.25">
      <c r="A53" s="35"/>
      <c r="B53" s="35"/>
      <c r="C53" s="35"/>
      <c r="D53" s="35"/>
      <c r="E53" s="35"/>
      <c r="F53" s="35"/>
    </row>
    <row r="54" spans="1:6" x14ac:dyDescent="0.25">
      <c r="A54" s="35"/>
      <c r="B54" s="35"/>
      <c r="C54" s="35"/>
      <c r="D54" s="35"/>
      <c r="E54" s="35"/>
      <c r="F54" s="35"/>
    </row>
    <row r="55" spans="1:6" x14ac:dyDescent="0.25">
      <c r="A55" s="35"/>
      <c r="B55" s="35"/>
      <c r="C55" s="35"/>
      <c r="D55" s="35"/>
      <c r="E55" s="35"/>
      <c r="F55" s="35"/>
    </row>
    <row r="56" spans="1:6" x14ac:dyDescent="0.25">
      <c r="A56" s="35"/>
      <c r="B56" s="35"/>
      <c r="C56" s="35"/>
      <c r="D56" s="35"/>
      <c r="E56" s="35"/>
      <c r="F56" s="35"/>
    </row>
    <row r="57" spans="1:6" x14ac:dyDescent="0.25">
      <c r="A57" s="35"/>
      <c r="B57" s="35"/>
      <c r="C57" s="35"/>
      <c r="D57" s="35"/>
      <c r="E57" s="35"/>
      <c r="F57" s="35"/>
    </row>
    <row r="58" spans="1:6" x14ac:dyDescent="0.25">
      <c r="A58" s="35"/>
      <c r="B58" s="35"/>
      <c r="C58" s="35"/>
      <c r="D58" s="35"/>
      <c r="E58" s="35"/>
      <c r="F58" s="35"/>
    </row>
    <row r="59" spans="1:6" x14ac:dyDescent="0.25">
      <c r="A59" s="35"/>
      <c r="B59" s="35"/>
      <c r="C59" s="35"/>
      <c r="D59" s="35"/>
      <c r="E59" s="35"/>
      <c r="F59" s="35"/>
    </row>
    <row r="60" spans="1:6" x14ac:dyDescent="0.25">
      <c r="A60" s="35"/>
      <c r="B60" s="35"/>
      <c r="C60" s="35"/>
      <c r="D60" s="35"/>
      <c r="E60" s="35"/>
      <c r="F60" s="35"/>
    </row>
    <row r="61" spans="1:6" x14ac:dyDescent="0.25">
      <c r="A61" s="35"/>
      <c r="B61" s="35"/>
      <c r="C61" s="35"/>
      <c r="D61" s="35"/>
      <c r="E61" s="35"/>
      <c r="F61" s="35"/>
    </row>
    <row r="62" spans="1:6" x14ac:dyDescent="0.25">
      <c r="A62" s="35"/>
      <c r="B62" s="35"/>
      <c r="C62" s="35"/>
      <c r="D62" s="35"/>
      <c r="E62" s="35"/>
      <c r="F62" s="35"/>
    </row>
    <row r="63" spans="1:6" x14ac:dyDescent="0.25">
      <c r="A63" s="35"/>
      <c r="B63" s="35"/>
      <c r="C63" s="35"/>
      <c r="D63" s="35"/>
      <c r="E63" s="35"/>
      <c r="F63" s="35"/>
    </row>
    <row r="64" spans="1:6" x14ac:dyDescent="0.25">
      <c r="A64" s="35"/>
      <c r="B64" s="35"/>
      <c r="C64" s="35"/>
      <c r="D64" s="35"/>
      <c r="E64" s="35"/>
      <c r="F64" s="35"/>
    </row>
    <row r="72" spans="1:6" ht="67.5" x14ac:dyDescent="0.25">
      <c r="A72" s="44" t="s">
        <v>20</v>
      </c>
      <c r="B72" s="44" t="s">
        <v>21</v>
      </c>
      <c r="C72" s="25" t="s">
        <v>22</v>
      </c>
      <c r="D72" s="25" t="s">
        <v>23</v>
      </c>
      <c r="E72" s="25" t="s">
        <v>24</v>
      </c>
      <c r="F72" s="44" t="s">
        <v>25</v>
      </c>
    </row>
    <row r="73" spans="1:6" x14ac:dyDescent="0.25">
      <c r="A73" s="44"/>
      <c r="B73" s="44"/>
      <c r="C73" s="26" t="s">
        <v>26</v>
      </c>
      <c r="D73" s="26" t="s">
        <v>27</v>
      </c>
      <c r="E73" s="26" t="s">
        <v>28</v>
      </c>
      <c r="F73" s="44"/>
    </row>
    <row r="74" spans="1:6" x14ac:dyDescent="0.25">
      <c r="A74" s="34"/>
      <c r="B74" s="44" t="s">
        <v>29</v>
      </c>
      <c r="C74" s="44"/>
      <c r="D74" s="44"/>
      <c r="E74" s="44"/>
      <c r="F74" s="44"/>
    </row>
    <row r="75" spans="1:6" ht="22.5" x14ac:dyDescent="0.25">
      <c r="A75" s="6" t="s">
        <v>30</v>
      </c>
      <c r="B75" s="27">
        <f>[1]!Tabela12[[#Totals],[Valores]]</f>
        <v>66212.009999999995</v>
      </c>
      <c r="C75" s="5">
        <f>[1]!Tabela12[[#Totals],[Valores2]]</f>
        <v>14871.64</v>
      </c>
      <c r="D75" s="5">
        <f>[1]!Tabela12[[#Totals],[Valores3]]</f>
        <v>1925.72</v>
      </c>
      <c r="E75" s="5">
        <f t="shared" ref="E75:E91" si="2">C75+D75</f>
        <v>16797.36</v>
      </c>
      <c r="F75" s="27">
        <f>[1]!Tabela12[[#Totals],[Valores5]]</f>
        <v>14804.54</v>
      </c>
    </row>
    <row r="76" spans="1:6" ht="22.5" x14ac:dyDescent="0.25">
      <c r="A76" s="6" t="s">
        <v>31</v>
      </c>
      <c r="B76" s="28">
        <v>0</v>
      </c>
      <c r="C76" s="5">
        <v>0</v>
      </c>
      <c r="D76" s="5">
        <v>0</v>
      </c>
      <c r="E76" s="5">
        <f t="shared" si="2"/>
        <v>0</v>
      </c>
      <c r="F76" s="5">
        <v>0</v>
      </c>
    </row>
    <row r="77" spans="1:6" x14ac:dyDescent="0.25">
      <c r="A77" s="6" t="s">
        <v>32</v>
      </c>
      <c r="B77" s="5">
        <v>0</v>
      </c>
      <c r="C77" s="5">
        <v>0</v>
      </c>
      <c r="D77" s="5">
        <v>0</v>
      </c>
      <c r="E77" s="5">
        <f t="shared" si="2"/>
        <v>0</v>
      </c>
      <c r="F77" s="5">
        <v>0</v>
      </c>
    </row>
    <row r="78" spans="1:6" ht="22.5" x14ac:dyDescent="0.25">
      <c r="A78" s="6" t="s">
        <v>33</v>
      </c>
      <c r="B78" s="5">
        <f>[1]!Tabela121416[[#Totals],[Valores]]</f>
        <v>0</v>
      </c>
      <c r="C78" s="5">
        <f>[1]!Tabela121416[[#Totals],[Valores2]]</f>
        <v>0</v>
      </c>
      <c r="D78" s="5">
        <f>[1]!Tabela121416[[#Totals],[Valores3]]</f>
        <v>0</v>
      </c>
      <c r="E78" s="5">
        <f>[1]!Tabela121416[[#Totals],[Valores4]]</f>
        <v>0</v>
      </c>
      <c r="F78" s="5">
        <f>[1]!Tabela121416[[#Totals],[Valores5]]</f>
        <v>0</v>
      </c>
    </row>
    <row r="79" spans="1:6" ht="22.5" x14ac:dyDescent="0.25">
      <c r="A79" s="6" t="s">
        <v>34</v>
      </c>
      <c r="B79" s="5">
        <v>0</v>
      </c>
      <c r="C79" s="5">
        <v>0</v>
      </c>
      <c r="D79" s="5">
        <v>0</v>
      </c>
      <c r="E79" s="5">
        <f t="shared" si="2"/>
        <v>0</v>
      </c>
      <c r="F79" s="5">
        <v>0</v>
      </c>
    </row>
    <row r="80" spans="1:6" ht="22.5" x14ac:dyDescent="0.25">
      <c r="A80" s="6" t="s">
        <v>35</v>
      </c>
      <c r="B80" s="5">
        <v>0</v>
      </c>
      <c r="C80" s="5">
        <v>0</v>
      </c>
      <c r="D80" s="5">
        <v>0</v>
      </c>
      <c r="E80" s="5">
        <f t="shared" si="2"/>
        <v>0</v>
      </c>
      <c r="F80" s="5">
        <v>0</v>
      </c>
    </row>
    <row r="81" spans="1:10" ht="22.5" x14ac:dyDescent="0.25">
      <c r="A81" s="6" t="s">
        <v>36</v>
      </c>
      <c r="B81" s="5">
        <v>0</v>
      </c>
      <c r="C81" s="5">
        <v>0</v>
      </c>
      <c r="D81" s="5">
        <v>0</v>
      </c>
      <c r="E81" s="5">
        <f t="shared" si="2"/>
        <v>0</v>
      </c>
      <c r="F81" s="5">
        <v>0</v>
      </c>
    </row>
    <row r="82" spans="1:10" ht="22.5" x14ac:dyDescent="0.25">
      <c r="A82" s="6" t="s">
        <v>37</v>
      </c>
      <c r="B82" s="5">
        <v>0</v>
      </c>
      <c r="C82" s="5">
        <v>0</v>
      </c>
      <c r="D82" s="5">
        <v>0</v>
      </c>
      <c r="E82" s="5">
        <f t="shared" si="2"/>
        <v>0</v>
      </c>
      <c r="F82" s="5">
        <v>0</v>
      </c>
    </row>
    <row r="83" spans="1:10" x14ac:dyDescent="0.25">
      <c r="A83" s="6" t="s">
        <v>38</v>
      </c>
      <c r="B83" s="5">
        <v>0</v>
      </c>
      <c r="C83" s="5">
        <v>0</v>
      </c>
      <c r="D83" s="5">
        <v>0</v>
      </c>
      <c r="E83" s="5">
        <f t="shared" si="2"/>
        <v>0</v>
      </c>
      <c r="F83" s="5">
        <v>0</v>
      </c>
    </row>
    <row r="84" spans="1:10" x14ac:dyDescent="0.25">
      <c r="A84" s="6" t="s">
        <v>39</v>
      </c>
      <c r="B84" s="5">
        <v>0</v>
      </c>
      <c r="C84" s="5">
        <v>0</v>
      </c>
      <c r="D84" s="5">
        <v>0</v>
      </c>
      <c r="E84" s="5">
        <f t="shared" si="2"/>
        <v>0</v>
      </c>
      <c r="F84" s="5">
        <v>0</v>
      </c>
    </row>
    <row r="85" spans="1:10" ht="22.5" x14ac:dyDescent="0.25">
      <c r="A85" s="6" t="s">
        <v>40</v>
      </c>
      <c r="B85" s="5">
        <v>0</v>
      </c>
      <c r="C85" s="5">
        <v>0</v>
      </c>
      <c r="D85" s="5">
        <v>0</v>
      </c>
      <c r="E85" s="5">
        <f t="shared" si="2"/>
        <v>0</v>
      </c>
      <c r="F85" s="5">
        <v>0</v>
      </c>
    </row>
    <row r="86" spans="1:10" x14ac:dyDescent="0.25">
      <c r="A86" s="6" t="s">
        <v>41</v>
      </c>
      <c r="B86" s="5">
        <v>0</v>
      </c>
      <c r="C86" s="5">
        <v>0</v>
      </c>
      <c r="D86" s="5">
        <v>0</v>
      </c>
      <c r="E86" s="5">
        <f t="shared" si="2"/>
        <v>0</v>
      </c>
      <c r="F86" s="5">
        <v>0</v>
      </c>
    </row>
    <row r="87" spans="1:10" ht="22.5" x14ac:dyDescent="0.25">
      <c r="A87" s="6" t="s">
        <v>42</v>
      </c>
      <c r="B87" s="5">
        <v>0</v>
      </c>
      <c r="C87" s="5">
        <v>0</v>
      </c>
      <c r="D87" s="5">
        <v>0</v>
      </c>
      <c r="E87" s="5">
        <f t="shared" si="2"/>
        <v>0</v>
      </c>
      <c r="F87" s="5">
        <v>0</v>
      </c>
    </row>
    <row r="88" spans="1:10" x14ac:dyDescent="0.25">
      <c r="A88" s="6" t="s">
        <v>43</v>
      </c>
      <c r="B88" s="5">
        <v>0</v>
      </c>
      <c r="C88" s="5">
        <v>0</v>
      </c>
      <c r="D88" s="5">
        <v>0</v>
      </c>
      <c r="E88" s="5">
        <f t="shared" si="2"/>
        <v>0</v>
      </c>
      <c r="F88" s="5">
        <v>0</v>
      </c>
    </row>
    <row r="89" spans="1:10" ht="33.75" x14ac:dyDescent="0.25">
      <c r="A89" s="6" t="s">
        <v>44</v>
      </c>
      <c r="B89" s="4">
        <f>[1]!Tabela1214[[#Totals],[Valores]]</f>
        <v>136.69999999999999</v>
      </c>
      <c r="C89" s="5">
        <f>[1]!Tabela1214[[#Totals],[Valores2]]</f>
        <v>0</v>
      </c>
      <c r="D89" s="4">
        <f>[1]!Tabela1214[[#Totals],[Valores3]]</f>
        <v>136.69999999999999</v>
      </c>
      <c r="E89" s="4">
        <f t="shared" si="2"/>
        <v>136.69999999999999</v>
      </c>
      <c r="F89" s="4">
        <v>0</v>
      </c>
    </row>
    <row r="90" spans="1:10" x14ac:dyDescent="0.25">
      <c r="A90" s="6" t="s">
        <v>45</v>
      </c>
      <c r="B90" s="5">
        <v>0</v>
      </c>
      <c r="C90" s="5">
        <v>0</v>
      </c>
      <c r="D90" s="5">
        <v>0</v>
      </c>
      <c r="E90" s="5">
        <f t="shared" si="2"/>
        <v>0</v>
      </c>
      <c r="F90" s="5">
        <v>0</v>
      </c>
    </row>
    <row r="91" spans="1:10" x14ac:dyDescent="0.25">
      <c r="A91" s="7" t="s">
        <v>46</v>
      </c>
      <c r="B91" s="4">
        <f>SUM(B75:B90)</f>
        <v>66348.709999999992</v>
      </c>
      <c r="C91" s="5">
        <f>SUM(C75:C90)</f>
        <v>14871.64</v>
      </c>
      <c r="D91" s="4">
        <f>SUM(D75:D90)</f>
        <v>2062.42</v>
      </c>
      <c r="E91" s="4">
        <f t="shared" si="2"/>
        <v>16934.059999999998</v>
      </c>
      <c r="F91" s="4">
        <f>SUM(F75:F90)</f>
        <v>14804.54</v>
      </c>
    </row>
    <row r="92" spans="1:10" ht="124.15" customHeight="1" x14ac:dyDescent="0.25">
      <c r="A92" s="47" t="s">
        <v>47</v>
      </c>
      <c r="B92" s="48"/>
      <c r="C92" s="48"/>
      <c r="D92" s="48"/>
      <c r="E92" s="48"/>
      <c r="F92" s="48"/>
    </row>
    <row r="94" spans="1:10" x14ac:dyDescent="0.25">
      <c r="A94" s="44" t="s">
        <v>48</v>
      </c>
      <c r="B94" s="44"/>
      <c r="C94" s="44"/>
      <c r="D94" s="44"/>
      <c r="E94" s="44"/>
      <c r="F94" s="44"/>
    </row>
    <row r="95" spans="1:10" x14ac:dyDescent="0.25">
      <c r="A95" s="39" t="s">
        <v>49</v>
      </c>
      <c r="B95" s="39"/>
      <c r="C95" s="39"/>
      <c r="D95" s="39"/>
      <c r="E95" s="45">
        <f>E50</f>
        <v>222640.96</v>
      </c>
      <c r="F95" s="45"/>
    </row>
    <row r="96" spans="1:10" x14ac:dyDescent="0.25">
      <c r="A96" s="39" t="s">
        <v>50</v>
      </c>
      <c r="B96" s="39"/>
      <c r="C96" s="39"/>
      <c r="D96" s="39"/>
      <c r="E96" s="45">
        <f>C91+D91</f>
        <v>16934.059999999998</v>
      </c>
      <c r="F96" s="45"/>
      <c r="G96" s="30"/>
      <c r="H96" s="30"/>
      <c r="I96" s="30"/>
      <c r="J96" s="30"/>
    </row>
    <row r="97" spans="1:10" x14ac:dyDescent="0.25">
      <c r="A97" s="39" t="s">
        <v>51</v>
      </c>
      <c r="B97" s="39"/>
      <c r="C97" s="39"/>
      <c r="D97" s="39"/>
      <c r="E97" s="40">
        <f>E95-E96</f>
        <v>205706.9</v>
      </c>
      <c r="F97" s="40"/>
      <c r="G97" s="30"/>
      <c r="H97" s="30"/>
      <c r="I97" s="30"/>
      <c r="J97" s="30"/>
    </row>
    <row r="98" spans="1:10" x14ac:dyDescent="0.25">
      <c r="A98" s="39" t="s">
        <v>52</v>
      </c>
      <c r="B98" s="39"/>
      <c r="C98" s="39"/>
      <c r="D98" s="39"/>
      <c r="E98" s="40">
        <v>0</v>
      </c>
      <c r="F98" s="40"/>
      <c r="G98" s="30"/>
      <c r="H98" s="30"/>
      <c r="I98" s="30"/>
      <c r="J98" s="30"/>
    </row>
    <row r="99" spans="1:10" x14ac:dyDescent="0.25">
      <c r="A99" s="39" t="s">
        <v>53</v>
      </c>
      <c r="B99" s="39"/>
      <c r="C99" s="39"/>
      <c r="D99" s="39"/>
      <c r="E99" s="41">
        <f>E97-E98</f>
        <v>205706.9</v>
      </c>
      <c r="F99" s="41"/>
      <c r="G99" s="30"/>
      <c r="H99" s="30"/>
      <c r="I99" s="30"/>
      <c r="J99" s="30"/>
    </row>
    <row r="100" spans="1:10" x14ac:dyDescent="0.25">
      <c r="G100" s="30"/>
      <c r="H100" s="30"/>
      <c r="I100" s="30"/>
      <c r="J100" s="30"/>
    </row>
    <row r="122" spans="1:6" x14ac:dyDescent="0.25">
      <c r="A122" s="42" t="s">
        <v>54</v>
      </c>
      <c r="B122" s="42"/>
      <c r="C122" s="42"/>
      <c r="D122" s="42"/>
      <c r="E122" s="42"/>
      <c r="F122" s="42"/>
    </row>
    <row r="123" spans="1:6" x14ac:dyDescent="0.25">
      <c r="A123" s="42"/>
      <c r="B123" s="42"/>
      <c r="C123" s="42"/>
      <c r="D123" s="42"/>
      <c r="E123" s="42"/>
      <c r="F123" s="42"/>
    </row>
    <row r="124" spans="1:6" ht="14.45" customHeight="1" x14ac:dyDescent="0.25">
      <c r="A124" s="42"/>
      <c r="B124" s="42"/>
      <c r="C124" s="42"/>
      <c r="D124" s="42"/>
      <c r="E124" s="42"/>
      <c r="F124" s="42"/>
    </row>
    <row r="125" spans="1:6" x14ac:dyDescent="0.25">
      <c r="A125" s="42"/>
      <c r="B125" s="42"/>
      <c r="C125" s="42"/>
      <c r="D125" s="42"/>
      <c r="E125" s="42"/>
      <c r="F125" s="42"/>
    </row>
    <row r="126" spans="1:6" ht="14.45" customHeight="1" x14ac:dyDescent="0.25">
      <c r="A126" s="42"/>
      <c r="B126" s="42"/>
      <c r="C126" s="42"/>
      <c r="D126" s="42"/>
      <c r="E126" s="42"/>
      <c r="F126" s="42"/>
    </row>
    <row r="127" spans="1:6" x14ac:dyDescent="0.25">
      <c r="A127" s="42"/>
      <c r="B127" s="42"/>
      <c r="C127" s="42"/>
      <c r="D127" s="42"/>
      <c r="E127" s="42"/>
      <c r="F127" s="42"/>
    </row>
    <row r="128" spans="1:6" x14ac:dyDescent="0.25">
      <c r="A128" s="9"/>
      <c r="B128" s="9"/>
      <c r="C128" s="9"/>
      <c r="D128" s="9"/>
      <c r="E128" s="9"/>
      <c r="F128" s="9"/>
    </row>
    <row r="143" spans="1:6" x14ac:dyDescent="0.25">
      <c r="A143" s="43" t="s">
        <v>62</v>
      </c>
      <c r="B143" s="43"/>
      <c r="C143" s="43"/>
      <c r="D143" s="43"/>
      <c r="E143" s="43"/>
      <c r="F143" s="43"/>
    </row>
    <row r="144" spans="1:6" x14ac:dyDescent="0.25">
      <c r="A144" s="38"/>
      <c r="B144" s="38"/>
      <c r="C144" s="38"/>
      <c r="D144" s="38"/>
      <c r="E144" s="38"/>
      <c r="F144" s="38"/>
    </row>
    <row r="152" spans="1:6" x14ac:dyDescent="0.25">
      <c r="A152" s="29" t="s">
        <v>56</v>
      </c>
      <c r="B152" s="29"/>
      <c r="C152" s="29"/>
      <c r="D152" s="29"/>
      <c r="E152" s="29"/>
      <c r="F152" s="8"/>
    </row>
  </sheetData>
  <mergeCells count="38">
    <mergeCell ref="A144:F144"/>
    <mergeCell ref="A98:D98"/>
    <mergeCell ref="E98:F98"/>
    <mergeCell ref="A99:D99"/>
    <mergeCell ref="E99:F99"/>
    <mergeCell ref="A122:F127"/>
    <mergeCell ref="A143:F143"/>
    <mergeCell ref="A94:F94"/>
    <mergeCell ref="A95:D95"/>
    <mergeCell ref="E95:F95"/>
    <mergeCell ref="A96:D96"/>
    <mergeCell ref="E96:F96"/>
    <mergeCell ref="A97:D97"/>
    <mergeCell ref="E97:F97"/>
    <mergeCell ref="A52:F52"/>
    <mergeCell ref="A72:A73"/>
    <mergeCell ref="B72:B73"/>
    <mergeCell ref="F72:F73"/>
    <mergeCell ref="B74:F74"/>
    <mergeCell ref="A92:F92"/>
    <mergeCell ref="A45:D45"/>
    <mergeCell ref="A46:D46"/>
    <mergeCell ref="A47:D47"/>
    <mergeCell ref="A48:E48"/>
    <mergeCell ref="A49:D49"/>
    <mergeCell ref="A50:D50"/>
    <mergeCell ref="A14:B14"/>
    <mergeCell ref="A15:B15"/>
    <mergeCell ref="A16:B16"/>
    <mergeCell ref="A18:E18"/>
    <mergeCell ref="A43:D43"/>
    <mergeCell ref="A44:D44"/>
    <mergeCell ref="A7:D7"/>
    <mergeCell ref="E7:F7"/>
    <mergeCell ref="A9:F9"/>
    <mergeCell ref="A10:F10"/>
    <mergeCell ref="A11:F11"/>
    <mergeCell ref="A13:B13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cp:lastPrinted>2022-04-04T20:11:40Z</cp:lastPrinted>
  <dcterms:created xsi:type="dcterms:W3CDTF">2021-07-08T15:37:53Z</dcterms:created>
  <dcterms:modified xsi:type="dcterms:W3CDTF">2022-09-02T13:46:36Z</dcterms:modified>
</cp:coreProperties>
</file>