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ALISTA\2022\Prestação de Contas - Site\"/>
    </mc:Choice>
  </mc:AlternateContent>
  <xr:revisionPtr revIDLastSave="0" documentId="13_ncr:1_{2C095DBE-9262-40B5-AFF9-602767011E85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9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9" l="1"/>
  <c r="E81" i="19"/>
  <c r="D80" i="19"/>
  <c r="D82" i="19" s="1"/>
  <c r="C80" i="19"/>
  <c r="B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F66" i="19"/>
  <c r="F82" i="19" s="1"/>
  <c r="D66" i="19"/>
  <c r="C66" i="19"/>
  <c r="E66" i="19" s="1"/>
  <c r="B66" i="19"/>
  <c r="B82" i="19" s="1"/>
  <c r="E44" i="19"/>
  <c r="E43" i="19"/>
  <c r="E42" i="19"/>
  <c r="E41" i="19"/>
  <c r="E40" i="19"/>
  <c r="E45" i="19" s="1"/>
  <c r="E48" i="19" s="1"/>
  <c r="E86" i="19" s="1"/>
  <c r="E82" i="19" l="1"/>
  <c r="E80" i="19"/>
  <c r="E87" i="19"/>
  <c r="E88" i="19" s="1"/>
  <c r="E90" i="19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<sst xmlns="http://schemas.openxmlformats.org/spreadsheetml/2006/main" count="63" uniqueCount="62">
  <si>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</si>
  <si>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</si>
  <si>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</si>
  <si>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</si>
  <si>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</si>
  <si>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</si>
  <si>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</si>
  <si>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</si>
  <si>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</si>
  <si>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</si>
  <si>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</si>
  <si>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</si>
  <si>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</si>
  <si>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</si>
  <si>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</si>
  <si>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</si>
  <si>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</si>
  <si>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</si>
  <si>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</si>
  <si>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</si>
  <si>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</si>
  <si>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</si>
  <si>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</si>
  <si>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</si>
  <si>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</si>
  <si>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</si>
  <si>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</si>
  <si>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</si>
  <si>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</si>
  <si>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</si>
  <si>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</si>
  <si>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</si>
  <si>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</si>
  <si>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</si>
  <si>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</si>
  <si>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</si>
  <si>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</si>
  <si>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</si>
  <si>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</si>
  <si>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</si>
  <si>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</si>
  <si>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</si>
  <si>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</si>
  <si>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</si>
  <si>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</si>
  <si>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</si>
  <si>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</si>
  <si>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</si>
  <si>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</si>
  <si>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</si>
  <si>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</si>
  <si>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</si>
  <si>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</si>
  <si>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</si>
  <si>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</si>
  <si>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</si>
  <si>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</si>
  <si>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01/01/2022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</si>
  <si>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</si>
  <si>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00098*</t>
  </si>
  <si>
    <t>MENSAL - OUTUBRO</t>
  </si>
  <si>
    <t>Vinhedo-SP 10 de novembro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</si>
</sst>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44" fontId="6" fillId="4" borderId="2" xfId="1" applyFont="1" applyFill="1" applyBorder="1" applyAlignment="1">
      <alignment horizontal="right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4" fontId="3" fillId="0" borderId="1" xfId="1" applyFont="1" applyBorder="1" applyAlignment="1"/>
    <xf numFmtId="165" fontId="3" fillId="0" borderId="1" xfId="1" applyNumberFormat="1" applyFont="1" applyBorder="1" applyAlignment="1"/>
    <xf numFmtId="164" fontId="3" fillId="0" borderId="4" xfId="1" applyNumberFormat="1" applyFont="1" applyBorder="1" applyAlignment="1"/>
    <xf numFmtId="164" fontId="3" fillId="0" borderId="6" xfId="1" applyNumberFormat="1" applyFont="1" applyBorder="1" applyAlignment="1"/>
    <xf numFmtId="44" fontId="3" fillId="0" borderId="4" xfId="1" applyFont="1" applyBorder="1" applyAlignment="1"/>
    <xf numFmtId="44" fontId="3" fillId="0" borderId="6" xfId="1" applyFont="1" applyBorder="1" applyAlignment="1"/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3</xdr:row>
      <xdr:rowOff>30480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CBC0D76-96E7-4BCF-94EB-3007C98D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5</xdr:col>
      <xdr:colOff>971550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E3DC15-C01F-4537-A7C9-FFB6C074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2775"/>
          <a:ext cx="656272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141</xdr:row>
      <xdr:rowOff>0</xdr:rowOff>
    </xdr:from>
    <xdr:to>
      <xdr:col>5</xdr:col>
      <xdr:colOff>828675</xdr:colOff>
      <xdr:row>141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9A1D1A9B-0EFA-4484-91C0-37C0F126CFAD}"/>
            </a:ext>
          </a:extLst>
        </xdr:cNvPr>
        <xdr:cNvCxnSpPr/>
      </xdr:nvCxnSpPr>
      <xdr:spPr>
        <a:xfrm>
          <a:off x="2828925" y="3008947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96</xdr:row>
      <xdr:rowOff>171450</xdr:rowOff>
    </xdr:from>
    <xdr:to>
      <xdr:col>5</xdr:col>
      <xdr:colOff>942975</xdr:colOff>
      <xdr:row>103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E7D0BAA-23EF-4AF0-B44A-49880FBE2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707475"/>
          <a:ext cx="6524626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TA/2022/Presta&#231;&#227;o%20de%20Contas%20-%20Mensal/PMV%20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1">
          <cell r="B31">
            <v>20965.830000000002</v>
          </cell>
        </row>
        <row r="61">
          <cell r="B61">
            <v>94.51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2F8304-487A-4D77-8E68-BCEABCF1CD3F}" name="Tabela9" displayName="Tabela9" ref="A17:E40" totalsRowShown="0" headerRowDxfId="8" dataDxfId="7" headerRowBorderDxfId="5" tableBorderDxfId="6">
  <autoFilter ref="A17:E40" xr:uid="{EB2F8304-487A-4D77-8E68-BCEABCF1CD3F}"/>
  <tableColumns count="5">
    <tableColumn id="1" xr3:uid="{0C125269-D20B-4A65-8944-E08BB766E887}" name="DATA PREVISTA PARA O REPASSE (2)" dataDxfId="4"/>
    <tableColumn id="2" xr3:uid="{90B072B1-24A5-488B-9145-078C49426EBE}" name="VALORES PREVISTOS (R$)" dataDxfId="3"/>
    <tableColumn id="3" xr3:uid="{90801A93-D969-40EF-93E9-FFEC014B3CFC}" name="DATA DO REPASSE" dataDxfId="2"/>
    <tableColumn id="4" xr3:uid="{F4B46488-DF55-4DB1-B510-B61C7D8E8571}" name="NÚMERO DO DOCUMENTO DE CRÉDITO" dataDxfId="1"/>
    <tableColumn id="5" xr3:uid="{B7E5627D-19B1-46D4-8545-AF9DC22816F2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5C56E-E6FC-4E75-8547-F3B3F771E5CB}">
  <dimension ref="A5:F142"/>
  <sheetViews>
    <sheetView tabSelected="1" workbookViewId="0">
      <selection activeCell="I8" sqref="I8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5" spans="1:6" ht="22.15" customHeight="1" x14ac:dyDescent="0.35">
      <c r="A5" s="51" t="s">
        <v>60</v>
      </c>
      <c r="B5" s="52"/>
      <c r="C5" s="52"/>
      <c r="D5" s="52"/>
      <c r="E5" s="52"/>
      <c r="F5" s="53"/>
    </row>
    <row r="6" spans="1:6" x14ac:dyDescent="0.25">
      <c r="A6" s="16"/>
      <c r="B6" s="16"/>
      <c r="C6" s="16"/>
      <c r="D6" s="16"/>
      <c r="E6" s="16"/>
      <c r="F6" s="17"/>
    </row>
    <row r="7" spans="1:6" ht="33" customHeight="1" x14ac:dyDescent="0.25">
      <c r="A7" s="54" t="s">
        <v>0</v>
      </c>
      <c r="B7" s="54"/>
      <c r="C7" s="54"/>
      <c r="D7" s="54"/>
      <c r="E7" s="54"/>
      <c r="F7" s="54"/>
    </row>
    <row r="8" spans="1:6" ht="132.6" customHeight="1" x14ac:dyDescent="0.25">
      <c r="A8" s="55" t="s">
        <v>56</v>
      </c>
      <c r="B8" s="55"/>
      <c r="C8" s="55"/>
      <c r="D8" s="55"/>
      <c r="E8" s="55"/>
      <c r="F8" s="55"/>
    </row>
    <row r="9" spans="1:6" x14ac:dyDescent="0.25">
      <c r="A9" s="56"/>
      <c r="B9" s="56"/>
      <c r="C9" s="56"/>
      <c r="D9" s="56"/>
      <c r="E9" s="56"/>
      <c r="F9" s="56"/>
    </row>
    <row r="10" spans="1:6" x14ac:dyDescent="0.25">
      <c r="A10" s="33"/>
      <c r="B10" s="33"/>
      <c r="C10" s="33"/>
      <c r="D10" s="33"/>
      <c r="E10" s="33"/>
      <c r="F10" s="33"/>
    </row>
    <row r="11" spans="1:6" x14ac:dyDescent="0.25">
      <c r="A11" s="57" t="s">
        <v>1</v>
      </c>
      <c r="B11" s="57"/>
      <c r="C11" s="34" t="s">
        <v>2</v>
      </c>
      <c r="D11" s="34" t="s">
        <v>3</v>
      </c>
      <c r="E11" s="34" t="s">
        <v>4</v>
      </c>
    </row>
    <row r="12" spans="1:6" ht="19.149999999999999" customHeight="1" x14ac:dyDescent="0.25">
      <c r="A12" s="42" t="s">
        <v>5</v>
      </c>
      <c r="B12" s="42"/>
      <c r="C12" s="1">
        <v>44835</v>
      </c>
      <c r="D12" s="2" t="s">
        <v>57</v>
      </c>
      <c r="E12" s="3">
        <v>253299.3</v>
      </c>
    </row>
    <row r="13" spans="1:6" x14ac:dyDescent="0.25">
      <c r="A13" s="42" t="s">
        <v>6</v>
      </c>
      <c r="B13" s="42"/>
      <c r="C13" s="2"/>
      <c r="D13" s="2"/>
      <c r="E13" s="15"/>
    </row>
    <row r="14" spans="1:6" x14ac:dyDescent="0.25">
      <c r="A14" s="42" t="s">
        <v>6</v>
      </c>
      <c r="B14" s="42"/>
      <c r="C14" s="2"/>
      <c r="D14" s="2"/>
      <c r="E14" s="15"/>
    </row>
    <row r="16" spans="1:6" ht="19.149999999999999" customHeight="1" x14ac:dyDescent="0.25">
      <c r="A16" s="45" t="s">
        <v>7</v>
      </c>
      <c r="B16" s="46"/>
      <c r="C16" s="46"/>
      <c r="D16" s="46"/>
      <c r="E16" s="47"/>
    </row>
    <row r="17" spans="1:5" ht="28.15" customHeight="1" x14ac:dyDescent="0.25">
      <c r="A17" s="18" t="s">
        <v>8</v>
      </c>
      <c r="B17" s="18" t="s">
        <v>9</v>
      </c>
      <c r="C17" s="18" t="s">
        <v>10</v>
      </c>
      <c r="D17" s="18" t="s">
        <v>11</v>
      </c>
      <c r="E17" s="19" t="s">
        <v>12</v>
      </c>
    </row>
    <row r="18" spans="1:5" hidden="1" x14ac:dyDescent="0.25">
      <c r="A18" s="20">
        <v>44216</v>
      </c>
      <c r="B18" s="21">
        <v>22800</v>
      </c>
      <c r="C18" s="20">
        <v>44225</v>
      </c>
      <c r="D18" s="22">
        <v>341</v>
      </c>
      <c r="E18" s="23">
        <v>22800</v>
      </c>
    </row>
    <row r="19" spans="1:5" hidden="1" x14ac:dyDescent="0.25">
      <c r="A19" s="20">
        <v>44247</v>
      </c>
      <c r="B19" s="21">
        <v>22800</v>
      </c>
      <c r="C19" s="20">
        <v>44249</v>
      </c>
      <c r="D19" s="22">
        <v>221422</v>
      </c>
      <c r="E19" s="23">
        <v>22800</v>
      </c>
    </row>
    <row r="20" spans="1:5" hidden="1" x14ac:dyDescent="0.25">
      <c r="A20" s="20">
        <v>44275</v>
      </c>
      <c r="B20" s="21">
        <v>22800</v>
      </c>
      <c r="C20" s="20">
        <v>44260</v>
      </c>
      <c r="D20" s="22">
        <v>51132</v>
      </c>
      <c r="E20" s="23">
        <v>22800</v>
      </c>
    </row>
    <row r="21" spans="1:5" hidden="1" x14ac:dyDescent="0.25">
      <c r="A21" s="20">
        <v>44306</v>
      </c>
      <c r="B21" s="21">
        <v>22800</v>
      </c>
      <c r="C21" s="20">
        <v>44306</v>
      </c>
      <c r="D21" s="22">
        <v>200952</v>
      </c>
      <c r="E21" s="23">
        <v>22800</v>
      </c>
    </row>
    <row r="22" spans="1:5" hidden="1" x14ac:dyDescent="0.25">
      <c r="A22" s="20">
        <v>44336</v>
      </c>
      <c r="B22" s="21">
        <v>22800</v>
      </c>
      <c r="C22" s="20">
        <v>44336</v>
      </c>
      <c r="D22" s="22">
        <v>201139</v>
      </c>
      <c r="E22" s="23">
        <v>22800</v>
      </c>
    </row>
    <row r="23" spans="1:5" hidden="1" x14ac:dyDescent="0.25">
      <c r="A23" s="20">
        <v>44367</v>
      </c>
      <c r="B23" s="21">
        <v>22800</v>
      </c>
      <c r="C23" s="20">
        <v>44368</v>
      </c>
      <c r="D23" s="22">
        <v>211418</v>
      </c>
      <c r="E23" s="23">
        <v>22800</v>
      </c>
    </row>
    <row r="24" spans="1:5" hidden="1" x14ac:dyDescent="0.25">
      <c r="A24" s="20">
        <v>44397</v>
      </c>
      <c r="B24" s="21">
        <v>22800</v>
      </c>
      <c r="C24" s="20">
        <v>44397</v>
      </c>
      <c r="D24" s="22">
        <v>201136</v>
      </c>
      <c r="E24" s="23">
        <v>22800</v>
      </c>
    </row>
    <row r="25" spans="1:5" hidden="1" x14ac:dyDescent="0.25">
      <c r="A25" s="20">
        <v>44428</v>
      </c>
      <c r="B25" s="21">
        <v>16640</v>
      </c>
      <c r="C25" s="20">
        <v>44397</v>
      </c>
      <c r="D25" s="22">
        <v>201441</v>
      </c>
      <c r="E25" s="23">
        <v>16640</v>
      </c>
    </row>
    <row r="26" spans="1:5" hidden="1" x14ac:dyDescent="0.25">
      <c r="A26" s="20">
        <v>44459</v>
      </c>
      <c r="B26" s="21">
        <v>16640</v>
      </c>
      <c r="C26" s="20">
        <v>44459</v>
      </c>
      <c r="D26" s="22">
        <v>2011343</v>
      </c>
      <c r="E26" s="23">
        <v>16640</v>
      </c>
    </row>
    <row r="27" spans="1:5" hidden="1" x14ac:dyDescent="0.25">
      <c r="A27" s="20">
        <v>44489</v>
      </c>
      <c r="B27" s="21">
        <v>16640</v>
      </c>
      <c r="C27" s="20">
        <v>44489</v>
      </c>
      <c r="D27" s="22">
        <v>201126</v>
      </c>
      <c r="E27" s="23">
        <v>16640</v>
      </c>
    </row>
    <row r="28" spans="1:5" hidden="1" x14ac:dyDescent="0.25">
      <c r="A28" s="20">
        <v>44520</v>
      </c>
      <c r="B28" s="21">
        <v>16640</v>
      </c>
      <c r="C28" s="20">
        <v>44522</v>
      </c>
      <c r="D28" s="22">
        <v>221202</v>
      </c>
      <c r="E28" s="23">
        <v>16640</v>
      </c>
    </row>
    <row r="29" spans="1:5" hidden="1" x14ac:dyDescent="0.25">
      <c r="A29" s="20">
        <v>44550</v>
      </c>
      <c r="B29" s="21">
        <v>12789.03</v>
      </c>
      <c r="C29" s="20">
        <v>44547</v>
      </c>
      <c r="D29" s="22">
        <v>171132</v>
      </c>
      <c r="E29" s="23">
        <v>12789.03</v>
      </c>
    </row>
    <row r="30" spans="1:5" hidden="1" x14ac:dyDescent="0.25">
      <c r="A30" s="20">
        <v>44581</v>
      </c>
      <c r="B30" s="21">
        <v>22800</v>
      </c>
      <c r="C30" s="20">
        <v>44587</v>
      </c>
      <c r="D30" s="22">
        <v>261505</v>
      </c>
      <c r="E30" s="23">
        <v>22800</v>
      </c>
    </row>
    <row r="31" spans="1:5" hidden="1" x14ac:dyDescent="0.25">
      <c r="A31" s="24">
        <v>44612</v>
      </c>
      <c r="B31" s="28">
        <v>22800</v>
      </c>
      <c r="C31" s="29">
        <v>44613</v>
      </c>
      <c r="D31" s="30">
        <v>211544</v>
      </c>
      <c r="E31" s="23">
        <v>22800</v>
      </c>
    </row>
    <row r="32" spans="1:5" hidden="1" x14ac:dyDescent="0.25">
      <c r="A32" s="24">
        <v>44640</v>
      </c>
      <c r="B32" s="28">
        <v>22800</v>
      </c>
      <c r="C32" s="29">
        <v>44638</v>
      </c>
      <c r="D32" s="30">
        <v>181342</v>
      </c>
      <c r="E32" s="23">
        <v>22800</v>
      </c>
    </row>
    <row r="33" spans="1:5" hidden="1" x14ac:dyDescent="0.25">
      <c r="A33" s="24">
        <v>44671</v>
      </c>
      <c r="B33" s="28">
        <v>22800</v>
      </c>
      <c r="C33" s="29">
        <v>44670</v>
      </c>
      <c r="D33" s="30">
        <v>191418</v>
      </c>
      <c r="E33" s="23">
        <v>22800</v>
      </c>
    </row>
    <row r="34" spans="1:5" hidden="1" x14ac:dyDescent="0.25">
      <c r="A34" s="24">
        <v>44701</v>
      </c>
      <c r="B34" s="28">
        <v>22800</v>
      </c>
      <c r="C34" s="29">
        <v>44701</v>
      </c>
      <c r="D34" s="30">
        <v>201412</v>
      </c>
      <c r="E34" s="23">
        <v>22800</v>
      </c>
    </row>
    <row r="35" spans="1:5" hidden="1" x14ac:dyDescent="0.25">
      <c r="A35" s="24">
        <v>44732</v>
      </c>
      <c r="B35" s="28">
        <v>22800</v>
      </c>
      <c r="C35" s="29">
        <v>44732</v>
      </c>
      <c r="D35" s="30">
        <v>201059</v>
      </c>
      <c r="E35" s="23">
        <v>22800</v>
      </c>
    </row>
    <row r="36" spans="1:5" hidden="1" x14ac:dyDescent="0.25">
      <c r="A36" s="24">
        <v>44762</v>
      </c>
      <c r="B36" s="28">
        <v>22800</v>
      </c>
      <c r="C36" s="29">
        <v>44762</v>
      </c>
      <c r="D36" s="30">
        <v>201107</v>
      </c>
      <c r="E36" s="23">
        <v>22800</v>
      </c>
    </row>
    <row r="37" spans="1:5" hidden="1" x14ac:dyDescent="0.25">
      <c r="A37" s="24">
        <v>44793</v>
      </c>
      <c r="B37" s="28">
        <v>20100</v>
      </c>
      <c r="C37" s="29">
        <v>44792</v>
      </c>
      <c r="D37" s="30" t="s">
        <v>59</v>
      </c>
      <c r="E37" s="23">
        <v>20100</v>
      </c>
    </row>
    <row r="38" spans="1:5" hidden="1" x14ac:dyDescent="0.25">
      <c r="A38" s="24">
        <v>44824</v>
      </c>
      <c r="B38" s="28">
        <v>20100</v>
      </c>
      <c r="C38" s="29">
        <v>44824</v>
      </c>
      <c r="D38" s="30">
        <v>401822</v>
      </c>
      <c r="E38" s="23">
        <v>20100</v>
      </c>
    </row>
    <row r="39" spans="1:5" x14ac:dyDescent="0.25">
      <c r="A39" s="24">
        <v>44854</v>
      </c>
      <c r="B39" s="28">
        <v>20100</v>
      </c>
      <c r="C39" s="29">
        <v>44854</v>
      </c>
      <c r="D39" s="30">
        <v>401822</v>
      </c>
      <c r="E39" s="23">
        <v>20100</v>
      </c>
    </row>
    <row r="40" spans="1:5" x14ac:dyDescent="0.25">
      <c r="A40" s="24"/>
      <c r="B40" s="25"/>
      <c r="C40" s="25"/>
      <c r="D40" s="25"/>
      <c r="E40" s="23">
        <f>SUBTOTAL(109,E18:E39)</f>
        <v>20100</v>
      </c>
    </row>
    <row r="41" spans="1:5" ht="19.149999999999999" customHeight="1" x14ac:dyDescent="0.25">
      <c r="A41" s="48" t="s">
        <v>13</v>
      </c>
      <c r="B41" s="49"/>
      <c r="C41" s="49"/>
      <c r="D41" s="50"/>
      <c r="E41" s="23">
        <f>[1]OUT!B31</f>
        <v>20965.830000000002</v>
      </c>
    </row>
    <row r="42" spans="1:5" x14ac:dyDescent="0.25">
      <c r="A42" s="42" t="s">
        <v>14</v>
      </c>
      <c r="B42" s="42"/>
      <c r="C42" s="42"/>
      <c r="D42" s="42"/>
      <c r="E42" s="23">
        <f>[1]OUT!B61</f>
        <v>94.51</v>
      </c>
    </row>
    <row r="43" spans="1:5" ht="14.45" customHeight="1" x14ac:dyDescent="0.25">
      <c r="A43" s="42" t="s">
        <v>15</v>
      </c>
      <c r="B43" s="42"/>
      <c r="C43" s="42"/>
      <c r="D43" s="42"/>
      <c r="E43" s="23">
        <f>B44</f>
        <v>0</v>
      </c>
    </row>
    <row r="44" spans="1:5" ht="14.45" customHeight="1" x14ac:dyDescent="0.25">
      <c r="A44" s="42" t="s">
        <v>16</v>
      </c>
      <c r="B44" s="42"/>
      <c r="C44" s="42"/>
      <c r="D44" s="42"/>
      <c r="E44" s="23">
        <f t="shared" ref="E44" si="0">B64</f>
        <v>0</v>
      </c>
    </row>
    <row r="45" spans="1:5" ht="14.45" customHeight="1" x14ac:dyDescent="0.25">
      <c r="A45" s="42" t="s">
        <v>17</v>
      </c>
      <c r="B45" s="42"/>
      <c r="C45" s="42"/>
      <c r="D45" s="42"/>
      <c r="E45" s="23">
        <f>SUM(E40:E44)</f>
        <v>41160.340000000004</v>
      </c>
    </row>
    <row r="46" spans="1:5" x14ac:dyDescent="0.25">
      <c r="A46" s="43"/>
      <c r="B46" s="43"/>
      <c r="C46" s="43"/>
      <c r="D46" s="43"/>
      <c r="E46" s="43"/>
    </row>
    <row r="47" spans="1:5" ht="14.45" customHeight="1" x14ac:dyDescent="0.25">
      <c r="A47" s="42" t="s">
        <v>18</v>
      </c>
      <c r="B47" s="42"/>
      <c r="C47" s="42"/>
      <c r="D47" s="42"/>
      <c r="E47" s="23">
        <v>0</v>
      </c>
    </row>
    <row r="48" spans="1:5" ht="14.45" customHeight="1" x14ac:dyDescent="0.25">
      <c r="A48" s="42" t="s">
        <v>19</v>
      </c>
      <c r="B48" s="42"/>
      <c r="C48" s="42"/>
      <c r="D48" s="42"/>
      <c r="E48" s="23">
        <f>E47+E45</f>
        <v>41160.340000000004</v>
      </c>
    </row>
    <row r="49" spans="1:6" ht="14.45" customHeight="1" x14ac:dyDescent="0.25">
      <c r="A49" s="26"/>
      <c r="B49" s="26"/>
      <c r="C49" s="26"/>
      <c r="D49" s="26"/>
      <c r="E49" s="27"/>
    </row>
    <row r="50" spans="1:6" ht="55.9" customHeight="1" x14ac:dyDescent="0.25">
      <c r="A50" s="44" t="s">
        <v>58</v>
      </c>
      <c r="B50" s="44"/>
      <c r="C50" s="44"/>
      <c r="D50" s="44"/>
      <c r="E50" s="44"/>
      <c r="F50" s="44"/>
    </row>
    <row r="51" spans="1:6" ht="55.9" customHeight="1" x14ac:dyDescent="0.25">
      <c r="A51" s="32"/>
      <c r="B51" s="32"/>
      <c r="C51" s="32"/>
      <c r="D51" s="32"/>
      <c r="E51" s="32"/>
      <c r="F51" s="32"/>
    </row>
    <row r="52" spans="1:6" ht="55.9" customHeight="1" x14ac:dyDescent="0.25">
      <c r="A52" s="32"/>
      <c r="B52" s="32"/>
      <c r="C52" s="32"/>
      <c r="D52" s="32"/>
      <c r="E52" s="32"/>
      <c r="F52" s="32"/>
    </row>
    <row r="53" spans="1:6" ht="55.9" customHeight="1" x14ac:dyDescent="0.25">
      <c r="A53" s="32"/>
      <c r="B53" s="32"/>
      <c r="C53" s="32"/>
      <c r="D53" s="32"/>
      <c r="E53" s="32"/>
      <c r="F53" s="32"/>
    </row>
    <row r="54" spans="1:6" x14ac:dyDescent="0.25">
      <c r="A54" s="32"/>
      <c r="B54" s="32"/>
      <c r="C54" s="32"/>
      <c r="D54" s="32"/>
      <c r="E54" s="32"/>
      <c r="F54" s="32"/>
    </row>
    <row r="55" spans="1:6" x14ac:dyDescent="0.25">
      <c r="A55" s="32"/>
      <c r="B55" s="32"/>
      <c r="C55" s="32"/>
      <c r="D55" s="32"/>
      <c r="E55" s="32"/>
      <c r="F55" s="32"/>
    </row>
    <row r="63" spans="1:6" ht="67.5" x14ac:dyDescent="0.25">
      <c r="A63" s="39" t="s">
        <v>20</v>
      </c>
      <c r="B63" s="39" t="s">
        <v>21</v>
      </c>
      <c r="C63" s="4" t="s">
        <v>22</v>
      </c>
      <c r="D63" s="4" t="s">
        <v>23</v>
      </c>
      <c r="E63" s="4" t="s">
        <v>24</v>
      </c>
      <c r="F63" s="39" t="s">
        <v>25</v>
      </c>
    </row>
    <row r="64" spans="1:6" x14ac:dyDescent="0.25">
      <c r="A64" s="39"/>
      <c r="B64" s="39"/>
      <c r="C64" s="5" t="s">
        <v>26</v>
      </c>
      <c r="D64" s="5" t="s">
        <v>27</v>
      </c>
      <c r="E64" s="5" t="s">
        <v>28</v>
      </c>
      <c r="F64" s="39"/>
    </row>
    <row r="65" spans="1:6" x14ac:dyDescent="0.25">
      <c r="A65" s="31"/>
      <c r="B65" s="39" t="s">
        <v>29</v>
      </c>
      <c r="C65" s="39"/>
      <c r="D65" s="39"/>
      <c r="E65" s="39"/>
      <c r="F65" s="39"/>
    </row>
    <row r="66" spans="1:6" ht="22.5" x14ac:dyDescent="0.25">
      <c r="A66" s="6" t="s">
        <v>30</v>
      </c>
      <c r="B66" s="7">
        <f>[1]!Tabela12[[#Totals],[Valores]]</f>
        <v>24228.75</v>
      </c>
      <c r="C66" s="8">
        <f>[1]!Tabela12[[#Totals],[Valores2]]</f>
        <v>18245.97</v>
      </c>
      <c r="D66" s="8">
        <f>[1]!Tabela12[[#Totals],[Valores3]]</f>
        <v>121.84</v>
      </c>
      <c r="E66" s="8">
        <f>C66+D66</f>
        <v>18367.810000000001</v>
      </c>
      <c r="F66" s="7">
        <f>[1]!Tabela12[[#Totals],[Valores5]]</f>
        <v>20665.189999999999</v>
      </c>
    </row>
    <row r="67" spans="1:6" ht="22.5" x14ac:dyDescent="0.25">
      <c r="A67" s="6" t="s">
        <v>31</v>
      </c>
      <c r="B67" s="9">
        <v>0</v>
      </c>
      <c r="C67" s="8">
        <v>0</v>
      </c>
      <c r="D67" s="8">
        <v>0</v>
      </c>
      <c r="E67" s="8">
        <f t="shared" ref="E67:E82" si="1">C67+D67</f>
        <v>0</v>
      </c>
      <c r="F67" s="8">
        <v>0</v>
      </c>
    </row>
    <row r="68" spans="1:6" x14ac:dyDescent="0.25">
      <c r="A68" s="6" t="s">
        <v>32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ht="22.5" x14ac:dyDescent="0.25">
      <c r="A69" s="6" t="s">
        <v>33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ht="22.5" x14ac:dyDescent="0.25">
      <c r="A70" s="6" t="s">
        <v>34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ht="22.5" x14ac:dyDescent="0.25">
      <c r="A71" s="6" t="s">
        <v>35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ht="22.5" x14ac:dyDescent="0.25">
      <c r="A72" s="6" t="s">
        <v>36</v>
      </c>
      <c r="B72" s="8">
        <v>0</v>
      </c>
      <c r="C72" s="8">
        <v>0</v>
      </c>
      <c r="D72" s="8">
        <v>0</v>
      </c>
      <c r="E72" s="8">
        <f t="shared" si="1"/>
        <v>0</v>
      </c>
      <c r="F72" s="8">
        <v>0</v>
      </c>
    </row>
    <row r="73" spans="1:6" ht="22.5" x14ac:dyDescent="0.25">
      <c r="A73" s="6" t="s">
        <v>37</v>
      </c>
      <c r="B73" s="8">
        <v>0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x14ac:dyDescent="0.25">
      <c r="A74" s="6" t="s">
        <v>38</v>
      </c>
      <c r="B74" s="8">
        <v>0</v>
      </c>
      <c r="C74" s="8">
        <v>0</v>
      </c>
      <c r="D74" s="8">
        <v>0</v>
      </c>
      <c r="E74" s="8">
        <f t="shared" si="1"/>
        <v>0</v>
      </c>
      <c r="F74" s="8">
        <v>0</v>
      </c>
    </row>
    <row r="75" spans="1:6" x14ac:dyDescent="0.25">
      <c r="A75" s="6" t="s">
        <v>39</v>
      </c>
      <c r="B75" s="8">
        <v>0</v>
      </c>
      <c r="C75" s="8">
        <v>0</v>
      </c>
      <c r="D75" s="8">
        <v>0</v>
      </c>
      <c r="E75" s="8">
        <f t="shared" si="1"/>
        <v>0</v>
      </c>
      <c r="F75" s="8">
        <v>0</v>
      </c>
    </row>
    <row r="76" spans="1:6" ht="22.5" x14ac:dyDescent="0.25">
      <c r="A76" s="6" t="s">
        <v>40</v>
      </c>
      <c r="B76" s="8">
        <v>0</v>
      </c>
      <c r="C76" s="8">
        <v>0</v>
      </c>
      <c r="D76" s="8">
        <v>0</v>
      </c>
      <c r="E76" s="8">
        <f t="shared" si="1"/>
        <v>0</v>
      </c>
      <c r="F76" s="8">
        <v>0</v>
      </c>
    </row>
    <row r="77" spans="1:6" x14ac:dyDescent="0.25">
      <c r="A77" s="6" t="s">
        <v>41</v>
      </c>
      <c r="B77" s="8">
        <v>0</v>
      </c>
      <c r="C77" s="8">
        <v>0</v>
      </c>
      <c r="D77" s="8">
        <v>0</v>
      </c>
      <c r="E77" s="8">
        <f t="shared" si="1"/>
        <v>0</v>
      </c>
      <c r="F77" s="8">
        <v>0</v>
      </c>
    </row>
    <row r="78" spans="1:6" ht="22.5" x14ac:dyDescent="0.25">
      <c r="A78" s="6" t="s">
        <v>42</v>
      </c>
      <c r="B78" s="8">
        <v>0</v>
      </c>
      <c r="C78" s="8">
        <v>0</v>
      </c>
      <c r="D78" s="8">
        <v>0</v>
      </c>
      <c r="E78" s="8">
        <f t="shared" si="1"/>
        <v>0</v>
      </c>
      <c r="F78" s="8">
        <v>0</v>
      </c>
    </row>
    <row r="79" spans="1:6" x14ac:dyDescent="0.25">
      <c r="A79" s="6" t="s">
        <v>43</v>
      </c>
      <c r="B79" s="8">
        <v>0</v>
      </c>
      <c r="C79" s="8">
        <v>0</v>
      </c>
      <c r="D79" s="8">
        <v>0</v>
      </c>
      <c r="E79" s="8">
        <f t="shared" si="1"/>
        <v>0</v>
      </c>
      <c r="F79" s="8">
        <v>0</v>
      </c>
    </row>
    <row r="80" spans="1:6" ht="33.75" x14ac:dyDescent="0.25">
      <c r="A80" s="6" t="s">
        <v>44</v>
      </c>
      <c r="B80" s="10">
        <f>[1]!Tabela1214[[#Totals],[Valores]]</f>
        <v>124.42</v>
      </c>
      <c r="C80" s="8">
        <f>[1]!Tabela1214[[#Totals],[Valores2]]</f>
        <v>0</v>
      </c>
      <c r="D80" s="10">
        <f>[1]!Tabela1214[[#Totals],[Valores3]]</f>
        <v>124.42</v>
      </c>
      <c r="E80" s="10">
        <f t="shared" si="1"/>
        <v>124.42</v>
      </c>
      <c r="F80" s="10">
        <v>0</v>
      </c>
    </row>
    <row r="81" spans="1:6" x14ac:dyDescent="0.25">
      <c r="A81" s="6" t="s">
        <v>45</v>
      </c>
      <c r="B81" s="8">
        <v>0</v>
      </c>
      <c r="C81" s="8">
        <v>0</v>
      </c>
      <c r="D81" s="8">
        <v>0</v>
      </c>
      <c r="E81" s="8">
        <f t="shared" si="1"/>
        <v>0</v>
      </c>
      <c r="F81" s="8">
        <v>0</v>
      </c>
    </row>
    <row r="82" spans="1:6" x14ac:dyDescent="0.25">
      <c r="A82" s="11" t="s">
        <v>46</v>
      </c>
      <c r="B82" s="10">
        <f>SUM(B66:B81)</f>
        <v>24353.17</v>
      </c>
      <c r="C82" s="8">
        <f>SUM(C66:C81)</f>
        <v>18245.97</v>
      </c>
      <c r="D82" s="10">
        <f>SUM(D66:D81)</f>
        <v>246.26</v>
      </c>
      <c r="E82" s="10">
        <f t="shared" si="1"/>
        <v>18492.23</v>
      </c>
      <c r="F82" s="10">
        <f>SUM(F66:F81)</f>
        <v>20665.189999999999</v>
      </c>
    </row>
    <row r="83" spans="1:6" ht="124.15" customHeight="1" x14ac:dyDescent="0.25">
      <c r="A83" s="40" t="s">
        <v>47</v>
      </c>
      <c r="B83" s="41"/>
      <c r="C83" s="41"/>
      <c r="D83" s="41"/>
      <c r="E83" s="41"/>
      <c r="F83" s="41"/>
    </row>
    <row r="85" spans="1:6" x14ac:dyDescent="0.25">
      <c r="A85" s="39" t="s">
        <v>48</v>
      </c>
      <c r="B85" s="39"/>
      <c r="C85" s="39"/>
      <c r="D85" s="39"/>
      <c r="E85" s="39"/>
      <c r="F85" s="39"/>
    </row>
    <row r="86" spans="1:6" x14ac:dyDescent="0.25">
      <c r="A86" s="36" t="s">
        <v>49</v>
      </c>
      <c r="B86" s="36"/>
      <c r="C86" s="36"/>
      <c r="D86" s="36"/>
      <c r="E86" s="58">
        <f>E48</f>
        <v>41160.340000000004</v>
      </c>
      <c r="F86" s="58"/>
    </row>
    <row r="87" spans="1:6" x14ac:dyDescent="0.25">
      <c r="A87" s="36" t="s">
        <v>50</v>
      </c>
      <c r="B87" s="36"/>
      <c r="C87" s="36"/>
      <c r="D87" s="36"/>
      <c r="E87" s="58">
        <f>C82+D82</f>
        <v>18492.23</v>
      </c>
      <c r="F87" s="58"/>
    </row>
    <row r="88" spans="1:6" x14ac:dyDescent="0.25">
      <c r="A88" s="36" t="s">
        <v>51</v>
      </c>
      <c r="B88" s="36"/>
      <c r="C88" s="36"/>
      <c r="D88" s="36"/>
      <c r="E88" s="59">
        <f>E86-E87</f>
        <v>22668.110000000004</v>
      </c>
      <c r="F88" s="59"/>
    </row>
    <row r="89" spans="1:6" x14ac:dyDescent="0.25">
      <c r="A89" s="36" t="s">
        <v>52</v>
      </c>
      <c r="B89" s="36"/>
      <c r="C89" s="36"/>
      <c r="D89" s="36"/>
      <c r="E89" s="60">
        <v>0</v>
      </c>
      <c r="F89" s="61"/>
    </row>
    <row r="90" spans="1:6" x14ac:dyDescent="0.25">
      <c r="A90" s="36" t="s">
        <v>53</v>
      </c>
      <c r="B90" s="36"/>
      <c r="C90" s="36"/>
      <c r="D90" s="36"/>
      <c r="E90" s="62">
        <f>E88-E89</f>
        <v>22668.110000000004</v>
      </c>
      <c r="F90" s="63"/>
    </row>
    <row r="112" spans="1:6" x14ac:dyDescent="0.25">
      <c r="A112" s="37" t="s">
        <v>54</v>
      </c>
      <c r="B112" s="37"/>
      <c r="C112" s="37"/>
      <c r="D112" s="37"/>
      <c r="E112" s="37"/>
      <c r="F112" s="37"/>
    </row>
    <row r="113" spans="1:6" x14ac:dyDescent="0.25">
      <c r="A113" s="37"/>
      <c r="B113" s="37"/>
      <c r="C113" s="37"/>
      <c r="D113" s="37"/>
      <c r="E113" s="37"/>
      <c r="F113" s="37"/>
    </row>
    <row r="114" spans="1:6" ht="14.45" customHeight="1" x14ac:dyDescent="0.25">
      <c r="A114" s="37"/>
      <c r="B114" s="37"/>
      <c r="C114" s="37"/>
      <c r="D114" s="37"/>
      <c r="E114" s="37"/>
      <c r="F114" s="37"/>
    </row>
    <row r="115" spans="1:6" x14ac:dyDescent="0.25">
      <c r="A115" s="37"/>
      <c r="B115" s="37"/>
      <c r="C115" s="37"/>
      <c r="D115" s="37"/>
      <c r="E115" s="37"/>
      <c r="F115" s="37"/>
    </row>
    <row r="116" spans="1:6" ht="14.45" customHeight="1" x14ac:dyDescent="0.25">
      <c r="A116" s="37"/>
      <c r="B116" s="37"/>
      <c r="C116" s="37"/>
      <c r="D116" s="37"/>
      <c r="E116" s="37"/>
      <c r="F116" s="37"/>
    </row>
    <row r="117" spans="1:6" x14ac:dyDescent="0.25">
      <c r="A117" s="37"/>
      <c r="B117" s="37"/>
      <c r="C117" s="37"/>
      <c r="D117" s="37"/>
      <c r="E117" s="37"/>
      <c r="F117" s="37"/>
    </row>
    <row r="118" spans="1:6" x14ac:dyDescent="0.25">
      <c r="A118" s="14"/>
      <c r="B118" s="14"/>
      <c r="C118" s="14"/>
      <c r="D118" s="14"/>
      <c r="E118" s="14"/>
      <c r="F118" s="14"/>
    </row>
    <row r="133" spans="1:6" x14ac:dyDescent="0.25">
      <c r="A133" s="38" t="s">
        <v>61</v>
      </c>
      <c r="B133" s="38"/>
      <c r="C133" s="38"/>
      <c r="D133" s="38"/>
      <c r="E133" s="38"/>
      <c r="F133" s="38"/>
    </row>
    <row r="134" spans="1:6" x14ac:dyDescent="0.25">
      <c r="A134" s="35"/>
      <c r="B134" s="35"/>
      <c r="C134" s="35"/>
      <c r="D134" s="35"/>
      <c r="E134" s="35"/>
      <c r="F134" s="35"/>
    </row>
    <row r="142" spans="1:6" x14ac:dyDescent="0.25">
      <c r="A142" s="13" t="s">
        <v>55</v>
      </c>
      <c r="B142" s="13"/>
      <c r="C142" s="13"/>
      <c r="D142" s="13"/>
      <c r="E142" s="13"/>
      <c r="F142" s="12"/>
    </row>
  </sheetData>
  <mergeCells count="37">
    <mergeCell ref="A134:F134"/>
    <mergeCell ref="A89:D89"/>
    <mergeCell ref="E89:F89"/>
    <mergeCell ref="A90:D90"/>
    <mergeCell ref="E90:F90"/>
    <mergeCell ref="A112:F117"/>
    <mergeCell ref="A133:F133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44:D44"/>
    <mergeCell ref="A45:D45"/>
    <mergeCell ref="A46:E46"/>
    <mergeCell ref="A47:D47"/>
    <mergeCell ref="A48:D48"/>
    <mergeCell ref="A50:F50"/>
    <mergeCell ref="A13:B13"/>
    <mergeCell ref="A14:B14"/>
    <mergeCell ref="A16:E16"/>
    <mergeCell ref="A41:D41"/>
    <mergeCell ref="A42:D42"/>
    <mergeCell ref="A43:D43"/>
    <mergeCell ref="A5:F5"/>
    <mergeCell ref="A7:F7"/>
    <mergeCell ref="A8:F8"/>
    <mergeCell ref="A9:F9"/>
    <mergeCell ref="A11:B11"/>
    <mergeCell ref="A12:B1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Maria Idalice Porto Ribeiro</cp:lastModifiedBy>
  <dcterms:created xsi:type="dcterms:W3CDTF">2021-04-08T09:44:47Z</dcterms:created>
  <dcterms:modified xsi:type="dcterms:W3CDTF">2022-11-07T16:11:36Z</dcterms:modified>
</cp:coreProperties>
</file>