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NALISTA\CEIVI - PMV\Prestação de Contas - Site\"/>
    </mc:Choice>
  </mc:AlternateContent>
  <xr:revisionPtr revIDLastSave="0" documentId="13_ncr:1_{F42721C9-58D3-44BA-A02D-55F51A4760D4}" xr6:coauthVersionLast="47" xr6:coauthVersionMax="47" xr10:uidLastSave="{00000000-0000-0000-0000-000000000000}"/>
  <bookViews>
    <workbookView xWindow="-120" yWindow="-120" windowWidth="20730" windowHeight="11160" xr2:uid="{F3EC4B5A-1C7D-43C3-AACC-280738B08D3B}"/>
  </bookViews>
  <sheets>
    <sheet name="Planilh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1" i="1" l="1"/>
  <c r="E90" i="1"/>
  <c r="C90" i="1"/>
  <c r="E89" i="1"/>
  <c r="E88" i="1"/>
  <c r="E87" i="1"/>
  <c r="E86" i="1"/>
  <c r="E85" i="1"/>
  <c r="E84" i="1"/>
  <c r="E83" i="1"/>
  <c r="E82" i="1"/>
  <c r="E81" i="1"/>
  <c r="E80" i="1"/>
  <c r="F79" i="1"/>
  <c r="C79" i="1"/>
  <c r="C92" i="1" s="1"/>
  <c r="E78" i="1"/>
  <c r="E77" i="1"/>
  <c r="F92" i="1"/>
  <c r="E76" i="1"/>
  <c r="B92" i="1"/>
  <c r="E47" i="1"/>
  <c r="E43" i="1"/>
  <c r="E45" i="1" s="1"/>
  <c r="E42" i="1"/>
  <c r="E41" i="1"/>
  <c r="E40" i="1"/>
  <c r="E39" i="1"/>
  <c r="E38" i="1"/>
  <c r="E37" i="1"/>
  <c r="E36" i="1"/>
  <c r="E35" i="1"/>
  <c r="E34" i="1"/>
  <c r="E33" i="1"/>
  <c r="E48" i="1" l="1"/>
  <c r="E51" i="1" s="1"/>
  <c r="E96" i="1" s="1"/>
  <c r="D92" i="1"/>
  <c r="E97" i="1" s="1"/>
  <c r="E92" i="1" l="1"/>
</calcChain>
</file>

<file path=xl/sharedStrings.xml><?xml version="1.0" encoding="utf-8"?>
<sst xmlns="http://schemas.openxmlformats.org/spreadsheetml/2006/main" count="65" uniqueCount="63">
  <si>
    <t>ANEXO RP-14 - REPASSES AO TERCEIRO SETOR - DEMONSTRATIVO INTEGRAL DAS RECEITAS E DESPESAS - TERMO DE COLABORAÇÃO/FOMENTO</t>
  </si>
  <si>
    <t>COLABORAÇÃO/FOMENTO: 42/2020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Serviço de Assistência de Saúde aos Usuários com Deficiência Intelectual associada ou não a outras Deficiência e/ou Transtorno Global do Desenvolvimento com ou sem Comorbidade Psiquiatra nas Regiões
EXERCÍCIO:2022
ORIGEM DOS RECURSOS (1):  MUNICIPAL</t>
  </si>
  <si>
    <t>DOCUMENTO</t>
  </si>
  <si>
    <t>DATA</t>
  </si>
  <si>
    <t>VIGÊNCIA</t>
  </si>
  <si>
    <t>VALOR - R$</t>
  </si>
  <si>
    <t>Termo de Colaboração/Fomento  nº 42/2020</t>
  </si>
  <si>
    <t>01/01/2022 A 31/12/2022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</si>
  <si>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</si>
  <si>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</si>
  <si>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</si>
  <si>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</si>
  <si>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</si>
  <si>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</si>
  <si>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</si>
  <si>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</si>
  <si>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</si>
  <si>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</si>
  <si>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</si>
  <si>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</si>
  <si>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</si>
  <si>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</si>
  <si>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exercício/2022 bem como as despesas a pagar no exercício seguinte.</t>
    </r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</si>
  <si>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</si>
  <si>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</si>
  <si>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</si>
  <si>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</si>
  <si>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</si>
  <si>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</si>
  <si>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</si>
  <si>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</si>
  <si>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</si>
  <si>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</si>
  <si>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</si>
  <si>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</si>
  <si>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</si>
  <si>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</si>
  <si>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</si>
  <si>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</si>
  <si>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</si>
  <si>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</si>
  <si>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</si>
  <si>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</si>
  <si>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</si>
  <si>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</si>
  <si>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</si>
  <si>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</si>
  <si>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</si>
  <si>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</si>
  <si>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</si>
  <si>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</si>
  <si>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</si>
  <si>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</si>
  <si>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</si>
  <si>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</si>
  <si>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</si>
  <si>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</si>
  <si>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</si>
  <si>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Responsáveis pela Organização da Sociedade Civil:                                      LUCIANA IENNE - PRESIDENTE</t>
  </si>
  <si>
    <t>MENSAL: DEZEMBRO</t>
  </si>
  <si>
    <t>01/12/22 A 31/12/22</t>
  </si>
  <si>
    <t>O,OO</t>
  </si>
  <si>
    <t>Vinhedo-SP 10 de janeiro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</si>
</sst>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b/>
      <sz val="7"/>
      <color theme="0"/>
      <name val="Arial"/>
      <family val="2"/>
    </font>
    <font>
      <sz val="7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rgb="FFDFDFDF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0" fontId="6" fillId="0" borderId="4" xfId="0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4" fontId="7" fillId="0" borderId="4" xfId="1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14" fontId="9" fillId="3" borderId="4" xfId="0" applyNumberFormat="1" applyFont="1" applyFill="1" applyBorder="1" applyAlignment="1">
      <alignment horizontal="center" vertical="center" wrapText="1"/>
    </xf>
    <xf numFmtId="44" fontId="9" fillId="3" borderId="4" xfId="1" applyFont="1" applyFill="1" applyBorder="1" applyAlignment="1">
      <alignment horizontal="right" vertical="center" wrapText="1"/>
    </xf>
    <xf numFmtId="0" fontId="9" fillId="3" borderId="4" xfId="0" applyFont="1" applyFill="1" applyBorder="1" applyAlignment="1">
      <alignment horizontal="right" vertical="center" wrapText="1"/>
    </xf>
    <xf numFmtId="44" fontId="7" fillId="3" borderId="4" xfId="1" applyFont="1" applyFill="1" applyBorder="1" applyAlignment="1">
      <alignment vertical="center" wrapText="1"/>
    </xf>
    <xf numFmtId="164" fontId="9" fillId="3" borderId="4" xfId="1" applyNumberFormat="1" applyFont="1" applyFill="1" applyBorder="1" applyAlignment="1">
      <alignment horizontal="right" vertical="center" wrapText="1"/>
    </xf>
    <xf numFmtId="164" fontId="7" fillId="3" borderId="4" xfId="1" applyNumberFormat="1" applyFont="1" applyFill="1" applyBorder="1" applyAlignment="1">
      <alignment vertical="center" wrapText="1"/>
    </xf>
    <xf numFmtId="0" fontId="10" fillId="3" borderId="4" xfId="0" applyFont="1" applyFill="1" applyBorder="1" applyAlignment="1">
      <alignment horizontal="right" vertical="center" wrapText="1"/>
    </xf>
    <xf numFmtId="14" fontId="9" fillId="3" borderId="5" xfId="0" applyNumberFormat="1" applyFont="1" applyFill="1" applyBorder="1" applyAlignment="1">
      <alignment horizontal="center" vertical="center" wrapText="1"/>
    </xf>
    <xf numFmtId="164" fontId="9" fillId="3" borderId="6" xfId="1" applyNumberFormat="1" applyFont="1" applyFill="1" applyBorder="1" applyAlignment="1">
      <alignment horizontal="right" vertical="center" wrapText="1"/>
    </xf>
    <xf numFmtId="14" fontId="9" fillId="3" borderId="6" xfId="0" applyNumberFormat="1" applyFont="1" applyFill="1" applyBorder="1" applyAlignment="1">
      <alignment horizontal="center" vertical="center" wrapText="1"/>
    </xf>
    <xf numFmtId="1" fontId="10" fillId="3" borderId="6" xfId="0" applyNumberFormat="1" applyFont="1" applyFill="1" applyBorder="1" applyAlignment="1">
      <alignment horizontal="right" vertical="center" wrapText="1"/>
    </xf>
    <xf numFmtId="1" fontId="11" fillId="3" borderId="6" xfId="0" applyNumberFormat="1" applyFont="1" applyFill="1" applyBorder="1" applyAlignment="1">
      <alignment horizontal="right" vertical="center" wrapText="1"/>
    </xf>
    <xf numFmtId="0" fontId="0" fillId="3" borderId="6" xfId="0" applyFill="1" applyBorder="1"/>
    <xf numFmtId="44" fontId="12" fillId="3" borderId="4" xfId="1" applyFont="1" applyFill="1" applyBorder="1" applyAlignment="1">
      <alignment vertical="center" wrapText="1"/>
    </xf>
    <xf numFmtId="44" fontId="6" fillId="3" borderId="4" xfId="1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44" fontId="6" fillId="3" borderId="0" xfId="1" applyFont="1" applyFill="1" applyBorder="1" applyAlignment="1">
      <alignment vertical="center" wrapText="1"/>
    </xf>
    <xf numFmtId="0" fontId="9" fillId="0" borderId="0" xfId="0" applyFont="1" applyAlignment="1">
      <alignment horizontal="left" vertical="top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4" fontId="11" fillId="0" borderId="4" xfId="1" applyNumberFormat="1" applyFont="1" applyBorder="1" applyAlignment="1">
      <alignment horizontal="right" vertical="center" wrapText="1"/>
    </xf>
    <xf numFmtId="4" fontId="9" fillId="0" borderId="4" xfId="0" applyNumberFormat="1" applyFont="1" applyBorder="1" applyAlignment="1">
      <alignment horizontal="right" vertical="center" wrapText="1"/>
    </xf>
    <xf numFmtId="4" fontId="11" fillId="0" borderId="4" xfId="0" applyNumberFormat="1" applyFont="1" applyBorder="1" applyAlignment="1">
      <alignment horizontal="right" vertical="center" wrapText="1"/>
    </xf>
    <xf numFmtId="4" fontId="9" fillId="0" borderId="4" xfId="1" applyNumberFormat="1" applyFont="1" applyBorder="1" applyAlignment="1">
      <alignment horizontal="right" vertical="center" wrapText="1"/>
    </xf>
    <xf numFmtId="0" fontId="14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5" fillId="0" borderId="0" xfId="0" applyFont="1"/>
    <xf numFmtId="0" fontId="9" fillId="0" borderId="0" xfId="0" applyFont="1"/>
    <xf numFmtId="0" fontId="11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44" fontId="5" fillId="0" borderId="4" xfId="1" applyFont="1" applyBorder="1" applyAlignment="1">
      <alignment horizontal="right"/>
    </xf>
    <xf numFmtId="0" fontId="9" fillId="2" borderId="4" xfId="0" applyFont="1" applyFill="1" applyBorder="1" applyAlignment="1">
      <alignment horizontal="center" vertical="center" wrapText="1"/>
    </xf>
    <xf numFmtId="44" fontId="5" fillId="2" borderId="4" xfId="1" applyFont="1" applyFill="1" applyBorder="1" applyAlignment="1">
      <alignment horizontal="right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44" fontId="5" fillId="0" borderId="4" xfId="1" applyFont="1" applyBorder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4" fillId="2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9"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5</xdr:col>
      <xdr:colOff>990600</xdr:colOff>
      <xdr:row>5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082B8AA-925A-4708-8575-1F19016196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6637020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64</xdr:row>
      <xdr:rowOff>133350</xdr:rowOff>
    </xdr:from>
    <xdr:to>
      <xdr:col>5</xdr:col>
      <xdr:colOff>1000126</xdr:colOff>
      <xdr:row>71</xdr:row>
      <xdr:rowOff>22860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F2DDB89-40C2-4B26-9AEA-6BE8131E83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0725150"/>
          <a:ext cx="6760845" cy="1169670"/>
        </a:xfrm>
        <a:prstGeom prst="rect">
          <a:avLst/>
        </a:prstGeom>
      </xdr:spPr>
    </xdr:pic>
    <xdr:clientData/>
  </xdr:twoCellAnchor>
  <xdr:twoCellAnchor>
    <xdr:from>
      <xdr:col>2</xdr:col>
      <xdr:colOff>923925</xdr:colOff>
      <xdr:row>152</xdr:row>
      <xdr:rowOff>0</xdr:rowOff>
    </xdr:from>
    <xdr:to>
      <xdr:col>5</xdr:col>
      <xdr:colOff>828675</xdr:colOff>
      <xdr:row>152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DEF52291-1852-451C-B52E-0D98E204CA37}"/>
            </a:ext>
          </a:extLst>
        </xdr:cNvPr>
        <xdr:cNvCxnSpPr/>
      </xdr:nvCxnSpPr>
      <xdr:spPr>
        <a:xfrm>
          <a:off x="2889885" y="29207460"/>
          <a:ext cx="369951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9524</xdr:colOff>
      <xdr:row>107</xdr:row>
      <xdr:rowOff>171450</xdr:rowOff>
    </xdr:from>
    <xdr:to>
      <xdr:col>5</xdr:col>
      <xdr:colOff>971550</xdr:colOff>
      <xdr:row>114</xdr:row>
      <xdr:rowOff>160020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D68BAA52-BD68-49B2-9E90-F046BEC847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21149310"/>
          <a:ext cx="6722746" cy="12687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NALISTA\CEIVI%20-%20PMV\Presta&#231;&#227;o%20de%20Contas%20-%20Mensal\PMV%20Financeiro%20Sa&#250;de_42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Con-Março"/>
      <sheetName val="Con-Abril"/>
      <sheetName val="Con. Maio"/>
      <sheetName val="Folha"/>
      <sheetName val="ConJunho"/>
      <sheetName val="ConJulho"/>
      <sheetName val="ConAgosto"/>
      <sheetName val="Planilha2"/>
      <sheetName val="FOLHA1"/>
      <sheetName val="ANEXO RP-14"/>
      <sheetName val="OUT"/>
      <sheetName val="Ofi-Anual"/>
      <sheetName val="Anexo18"/>
      <sheetName val="Anexo19"/>
      <sheetName val="At. Existência"/>
      <sheetName val="At.Regularidade"/>
      <sheetName val="Dec. Guarda"/>
      <sheetName val="Dec.Exatidão"/>
      <sheetName val="Dec.Dirigente"/>
      <sheetName val="Parec.Conselho"/>
      <sheetName val="Oculta"/>
      <sheetName val="PMV Financeiro Saúde_42_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2">
          <cell r="B32">
            <v>60886.89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92DF5E4-513F-4696-95A8-C5975C39300D}" name="Tabela9" displayName="Tabela9" ref="A19:E43" totalsRowShown="0" headerRowDxfId="8" dataDxfId="6" headerRowBorderDxfId="7" tableBorderDxfId="5">
  <autoFilter ref="A19:E43" xr:uid="{D92DF5E4-513F-4696-95A8-C5975C39300D}"/>
  <tableColumns count="5">
    <tableColumn id="1" xr3:uid="{AEC13F69-B9CB-4575-A7E0-53D49F1FE04A}" name="DATA PREVISTA PARA O REPASSE (2)" dataDxfId="4"/>
    <tableColumn id="2" xr3:uid="{5D8ACB64-063F-4FC5-BD51-660F5D1F6ACC}" name="VALORES PREVISTOS (R$)" dataDxfId="3"/>
    <tableColumn id="3" xr3:uid="{F24A1BEA-E462-4106-BE3C-9BF4C83235BA}" name="DATA DO REPASSE" dataDxfId="2"/>
    <tableColumn id="4" xr3:uid="{BC51A07F-4C5B-4A9C-A34E-D46D599B6930}" name="NÚMERO DO DOCUMENTO DE CRÉDITO" dataDxfId="1"/>
    <tableColumn id="5" xr3:uid="{523A5C7B-EA5F-4D83-BA8B-B687DDA8B514}" name="VALORES REPASSADOS (R$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2FB6E-1734-48D7-9617-FB71B462C310}">
  <dimension ref="A7:F153"/>
  <sheetViews>
    <sheetView tabSelected="1" topLeftCell="A129" workbookViewId="0">
      <selection activeCell="A145" sqref="A145:F145"/>
    </sheetView>
  </sheetViews>
  <sheetFormatPr defaultRowHeight="15" x14ac:dyDescent="0.25"/>
  <cols>
    <col min="1" max="1" width="15.28515625" customWidth="1"/>
    <col min="2" max="2" width="13.28515625" customWidth="1"/>
    <col min="3" max="3" width="14.7109375" customWidth="1"/>
    <col min="4" max="5" width="20.28515625" customWidth="1"/>
    <col min="6" max="6" width="15.85546875" bestFit="1" customWidth="1"/>
  </cols>
  <sheetData>
    <row r="7" spans="1:6" ht="22.15" customHeight="1" x14ac:dyDescent="0.35">
      <c r="A7" s="61" t="s">
        <v>59</v>
      </c>
      <c r="B7" s="62"/>
      <c r="C7" s="62"/>
      <c r="D7" s="62"/>
      <c r="E7" s="62"/>
      <c r="F7" s="63"/>
    </row>
    <row r="8" spans="1:6" x14ac:dyDescent="0.25">
      <c r="A8" s="1"/>
      <c r="B8" s="1"/>
      <c r="C8" s="1"/>
      <c r="D8" s="1"/>
      <c r="E8" s="1"/>
      <c r="F8" s="2"/>
    </row>
    <row r="9" spans="1:6" ht="33" customHeight="1" x14ac:dyDescent="0.25">
      <c r="A9" s="64" t="s">
        <v>0</v>
      </c>
      <c r="B9" s="64"/>
      <c r="C9" s="64"/>
      <c r="D9" s="64"/>
      <c r="E9" s="64"/>
      <c r="F9" s="64"/>
    </row>
    <row r="10" spans="1:6" ht="147.6" customHeight="1" x14ac:dyDescent="0.25">
      <c r="A10" s="65" t="s">
        <v>1</v>
      </c>
      <c r="B10" s="66"/>
      <c r="C10" s="66"/>
      <c r="D10" s="66"/>
      <c r="E10" s="66"/>
      <c r="F10" s="66"/>
    </row>
    <row r="11" spans="1:6" x14ac:dyDescent="0.25">
      <c r="A11" s="67"/>
      <c r="B11" s="67"/>
      <c r="C11" s="67"/>
      <c r="D11" s="67"/>
      <c r="E11" s="67"/>
      <c r="F11" s="67"/>
    </row>
    <row r="12" spans="1:6" x14ac:dyDescent="0.25">
      <c r="A12" s="3"/>
      <c r="B12" s="3"/>
      <c r="C12" s="3"/>
      <c r="D12" s="3"/>
      <c r="E12" s="3"/>
      <c r="F12" s="3"/>
    </row>
    <row r="13" spans="1:6" x14ac:dyDescent="0.25">
      <c r="A13" s="68" t="s">
        <v>2</v>
      </c>
      <c r="B13" s="68"/>
      <c r="C13" s="4" t="s">
        <v>3</v>
      </c>
      <c r="D13" s="4" t="s">
        <v>4</v>
      </c>
      <c r="E13" s="4" t="s">
        <v>5</v>
      </c>
    </row>
    <row r="14" spans="1:6" ht="19.149999999999999" customHeight="1" x14ac:dyDescent="0.25">
      <c r="A14" s="69" t="s">
        <v>6</v>
      </c>
      <c r="B14" s="70"/>
      <c r="C14" s="5" t="s">
        <v>60</v>
      </c>
      <c r="D14" s="6" t="s">
        <v>7</v>
      </c>
      <c r="E14" s="7">
        <v>325067.18</v>
      </c>
    </row>
    <row r="15" spans="1:6" x14ac:dyDescent="0.25">
      <c r="A15" s="52" t="s">
        <v>8</v>
      </c>
      <c r="B15" s="52"/>
      <c r="C15" s="6"/>
      <c r="D15" s="6"/>
      <c r="E15" s="7"/>
    </row>
    <row r="16" spans="1:6" x14ac:dyDescent="0.25">
      <c r="A16" s="52" t="s">
        <v>8</v>
      </c>
      <c r="B16" s="52"/>
      <c r="C16" s="6"/>
      <c r="D16" s="6"/>
      <c r="E16" s="7"/>
    </row>
    <row r="18" spans="1:5" ht="19.149999999999999" customHeight="1" x14ac:dyDescent="0.25">
      <c r="A18" s="55" t="s">
        <v>9</v>
      </c>
      <c r="B18" s="56"/>
      <c r="C18" s="56"/>
      <c r="D18" s="56"/>
      <c r="E18" s="57"/>
    </row>
    <row r="19" spans="1:5" ht="28.15" customHeight="1" x14ac:dyDescent="0.25">
      <c r="A19" s="8" t="s">
        <v>10</v>
      </c>
      <c r="B19" s="8" t="s">
        <v>11</v>
      </c>
      <c r="C19" s="8" t="s">
        <v>12</v>
      </c>
      <c r="D19" s="8" t="s">
        <v>13</v>
      </c>
      <c r="E19" s="9" t="s">
        <v>14</v>
      </c>
    </row>
    <row r="20" spans="1:5" hidden="1" x14ac:dyDescent="0.25">
      <c r="A20" s="10">
        <v>44217</v>
      </c>
      <c r="B20" s="11">
        <v>25555.62</v>
      </c>
      <c r="C20" s="10"/>
      <c r="D20" s="12"/>
      <c r="E20" s="13">
        <v>0</v>
      </c>
    </row>
    <row r="21" spans="1:5" hidden="1" x14ac:dyDescent="0.25">
      <c r="A21" s="10">
        <v>44217</v>
      </c>
      <c r="B21" s="14">
        <v>25555.62</v>
      </c>
      <c r="C21" s="10">
        <v>44229</v>
      </c>
      <c r="D21" s="12">
        <v>341</v>
      </c>
      <c r="E21" s="15">
        <v>25555.62</v>
      </c>
    </row>
    <row r="22" spans="1:5" hidden="1" x14ac:dyDescent="0.25">
      <c r="A22" s="10">
        <v>44247</v>
      </c>
      <c r="B22" s="14">
        <v>25555.62</v>
      </c>
      <c r="C22" s="10">
        <v>44250</v>
      </c>
      <c r="D22" s="12">
        <v>231232</v>
      </c>
      <c r="E22" s="15">
        <v>25555.62</v>
      </c>
    </row>
    <row r="23" spans="1:5" hidden="1" x14ac:dyDescent="0.25">
      <c r="A23" s="10">
        <v>44275</v>
      </c>
      <c r="B23" s="14">
        <v>25555.62</v>
      </c>
      <c r="C23" s="10">
        <v>44277</v>
      </c>
      <c r="D23" s="12">
        <v>221122</v>
      </c>
      <c r="E23" s="15">
        <v>25555.62</v>
      </c>
    </row>
    <row r="24" spans="1:5" hidden="1" x14ac:dyDescent="0.25">
      <c r="A24" s="10">
        <v>44306</v>
      </c>
      <c r="B24" s="14">
        <v>25555.62</v>
      </c>
      <c r="C24" s="10">
        <v>44306</v>
      </c>
      <c r="D24" s="12">
        <v>200952</v>
      </c>
      <c r="E24" s="15">
        <v>25555.62</v>
      </c>
    </row>
    <row r="25" spans="1:5" hidden="1" x14ac:dyDescent="0.25">
      <c r="A25" s="10">
        <v>44336</v>
      </c>
      <c r="B25" s="14">
        <v>25555.62</v>
      </c>
      <c r="C25" s="10">
        <v>44336</v>
      </c>
      <c r="D25" s="12">
        <v>200952</v>
      </c>
      <c r="E25" s="15">
        <v>25555.62</v>
      </c>
    </row>
    <row r="26" spans="1:5" hidden="1" x14ac:dyDescent="0.25">
      <c r="A26" s="10">
        <v>44367</v>
      </c>
      <c r="B26" s="14">
        <v>25555.62</v>
      </c>
      <c r="C26" s="10">
        <v>44336</v>
      </c>
      <c r="D26" s="12">
        <v>200952</v>
      </c>
      <c r="E26" s="15">
        <v>25555.62</v>
      </c>
    </row>
    <row r="27" spans="1:5" hidden="1" x14ac:dyDescent="0.25">
      <c r="A27" s="10">
        <v>44397</v>
      </c>
      <c r="B27" s="14">
        <v>25555.62</v>
      </c>
      <c r="C27" s="10">
        <v>44397</v>
      </c>
      <c r="D27" s="12">
        <v>201136</v>
      </c>
      <c r="E27" s="15">
        <v>25555.62</v>
      </c>
    </row>
    <row r="28" spans="1:5" hidden="1" x14ac:dyDescent="0.25">
      <c r="A28" s="10">
        <v>44428</v>
      </c>
      <c r="B28" s="14">
        <v>25555.62</v>
      </c>
      <c r="C28" s="10">
        <v>44428</v>
      </c>
      <c r="D28" s="12">
        <v>311325</v>
      </c>
      <c r="E28" s="15">
        <v>25555.62</v>
      </c>
    </row>
    <row r="29" spans="1:5" hidden="1" x14ac:dyDescent="0.25">
      <c r="A29" s="10">
        <v>44459</v>
      </c>
      <c r="B29" s="14">
        <v>25555.62</v>
      </c>
      <c r="C29" s="10">
        <v>44459</v>
      </c>
      <c r="D29" s="12">
        <v>201227</v>
      </c>
      <c r="E29" s="15">
        <v>25555.62</v>
      </c>
    </row>
    <row r="30" spans="1:5" hidden="1" x14ac:dyDescent="0.25">
      <c r="A30" s="10">
        <v>44489</v>
      </c>
      <c r="B30" s="14">
        <v>25555.62</v>
      </c>
      <c r="C30" s="10">
        <v>44489</v>
      </c>
      <c r="D30" s="12">
        <v>201126</v>
      </c>
      <c r="E30" s="15">
        <v>25555.62</v>
      </c>
    </row>
    <row r="31" spans="1:5" hidden="1" x14ac:dyDescent="0.25">
      <c r="A31" s="10">
        <v>44520</v>
      </c>
      <c r="B31" s="14">
        <v>25555.62</v>
      </c>
      <c r="C31" s="10">
        <v>44522</v>
      </c>
      <c r="D31" s="12">
        <v>221202</v>
      </c>
      <c r="E31" s="15">
        <v>25555.62</v>
      </c>
    </row>
    <row r="32" spans="1:5" hidden="1" x14ac:dyDescent="0.25">
      <c r="A32" s="10">
        <v>44550</v>
      </c>
      <c r="B32" s="14">
        <v>25555.62</v>
      </c>
      <c r="C32" s="10">
        <v>44547</v>
      </c>
      <c r="D32" s="16">
        <v>171132</v>
      </c>
      <c r="E32" s="15">
        <v>25555.62</v>
      </c>
    </row>
    <row r="33" spans="1:5" hidden="1" x14ac:dyDescent="0.25">
      <c r="A33" s="17">
        <v>44612</v>
      </c>
      <c r="B33" s="18">
        <v>27088.93</v>
      </c>
      <c r="C33" s="19">
        <v>44613</v>
      </c>
      <c r="D33" s="20">
        <v>21115.41</v>
      </c>
      <c r="E33" s="15">
        <f>Tabela9[[#This Row],[VALORES PREVISTOS (R$)]]</f>
        <v>27088.93</v>
      </c>
    </row>
    <row r="34" spans="1:5" hidden="1" x14ac:dyDescent="0.25">
      <c r="A34" s="17">
        <v>44640</v>
      </c>
      <c r="B34" s="18">
        <v>27088.93</v>
      </c>
      <c r="C34" s="19">
        <v>44641</v>
      </c>
      <c r="D34" s="20">
        <v>221149</v>
      </c>
      <c r="E34" s="15">
        <f>Tabela9[[#This Row],[VALORES PREVISTOS (R$)]]</f>
        <v>27088.93</v>
      </c>
    </row>
    <row r="35" spans="1:5" hidden="1" x14ac:dyDescent="0.25">
      <c r="A35" s="17">
        <v>44671</v>
      </c>
      <c r="B35" s="18">
        <v>27088.93</v>
      </c>
      <c r="C35" s="19">
        <v>44670</v>
      </c>
      <c r="D35" s="20">
        <v>191418</v>
      </c>
      <c r="E35" s="15">
        <f>Tabela9[[#This Row],[VALORES PREVISTOS (R$)]]</f>
        <v>27088.93</v>
      </c>
    </row>
    <row r="36" spans="1:5" hidden="1" x14ac:dyDescent="0.25">
      <c r="A36" s="17">
        <v>44701</v>
      </c>
      <c r="B36" s="18">
        <v>27088.93</v>
      </c>
      <c r="C36" s="19">
        <v>44701</v>
      </c>
      <c r="D36" s="21">
        <v>201412</v>
      </c>
      <c r="E36" s="15">
        <f>Tabela9[[#This Row],[VALORES PREVISTOS (R$)]]</f>
        <v>27088.93</v>
      </c>
    </row>
    <row r="37" spans="1:5" hidden="1" x14ac:dyDescent="0.25">
      <c r="A37" s="17">
        <v>44732</v>
      </c>
      <c r="B37" s="18">
        <v>27088.93</v>
      </c>
      <c r="C37" s="19">
        <v>44732</v>
      </c>
      <c r="D37" s="21">
        <v>201059</v>
      </c>
      <c r="E37" s="15">
        <f>Tabela9[[#This Row],[VALORES PREVISTOS (R$)]]</f>
        <v>27088.93</v>
      </c>
    </row>
    <row r="38" spans="1:5" hidden="1" x14ac:dyDescent="0.25">
      <c r="A38" s="17">
        <v>44762</v>
      </c>
      <c r="B38" s="18">
        <v>27088.93</v>
      </c>
      <c r="C38" s="19">
        <v>44755</v>
      </c>
      <c r="D38" s="21">
        <v>131345</v>
      </c>
      <c r="E38" s="15">
        <f>Tabela9[[#This Row],[VALORES PREVISTOS (R$)]]</f>
        <v>27088.93</v>
      </c>
    </row>
    <row r="39" spans="1:5" hidden="1" x14ac:dyDescent="0.25">
      <c r="A39" s="17">
        <v>44793</v>
      </c>
      <c r="B39" s="18">
        <v>27088.93</v>
      </c>
      <c r="C39" s="19">
        <v>44784</v>
      </c>
      <c r="D39" s="21">
        <v>111325</v>
      </c>
      <c r="E39" s="15">
        <f>Tabela9[[#This Row],[VALORES PREVISTOS (R$)]]</f>
        <v>27088.93</v>
      </c>
    </row>
    <row r="40" spans="1:5" hidden="1" x14ac:dyDescent="0.25">
      <c r="A40" s="17">
        <v>44824</v>
      </c>
      <c r="B40" s="18">
        <v>27088.93</v>
      </c>
      <c r="C40" s="19">
        <v>44818</v>
      </c>
      <c r="D40" s="21">
        <v>1336</v>
      </c>
      <c r="E40" s="15">
        <f>Tabela9[[#This Row],[VALORES PREVISTOS (R$)]]</f>
        <v>27088.93</v>
      </c>
    </row>
    <row r="41" spans="1:5" hidden="1" x14ac:dyDescent="0.25">
      <c r="A41" s="17">
        <v>44854</v>
      </c>
      <c r="B41" s="18">
        <v>27088.93</v>
      </c>
      <c r="C41" s="19">
        <v>44851</v>
      </c>
      <c r="D41" s="21">
        <v>401822</v>
      </c>
      <c r="E41" s="15">
        <f>Tabela9[[#This Row],[VALORES PREVISTOS (R$)]]</f>
        <v>27088.93</v>
      </c>
    </row>
    <row r="42" spans="1:5" x14ac:dyDescent="0.25">
      <c r="A42" s="17">
        <v>44915</v>
      </c>
      <c r="B42" s="18">
        <v>27088.93</v>
      </c>
      <c r="C42" s="19">
        <v>44907</v>
      </c>
      <c r="D42" s="21">
        <v>401822</v>
      </c>
      <c r="E42" s="15">
        <f>Tabela9[[#This Row],[VALORES PREVISTOS (R$)]]</f>
        <v>27088.93</v>
      </c>
    </row>
    <row r="43" spans="1:5" x14ac:dyDescent="0.25">
      <c r="A43" s="17"/>
      <c r="B43" s="22"/>
      <c r="C43" s="22"/>
      <c r="D43" s="22"/>
      <c r="E43" s="23">
        <f>SUBTOTAL(109,E20:E42)</f>
        <v>27088.93</v>
      </c>
    </row>
    <row r="44" spans="1:5" ht="19.149999999999999" customHeight="1" x14ac:dyDescent="0.25">
      <c r="A44" s="58" t="s">
        <v>15</v>
      </c>
      <c r="B44" s="59"/>
      <c r="C44" s="59"/>
      <c r="D44" s="60"/>
      <c r="E44" s="24">
        <v>52167.199999999997</v>
      </c>
    </row>
    <row r="45" spans="1:5" x14ac:dyDescent="0.25">
      <c r="A45" s="52" t="s">
        <v>16</v>
      </c>
      <c r="B45" s="52"/>
      <c r="C45" s="52"/>
      <c r="D45" s="52"/>
      <c r="E45" s="24">
        <f>E43</f>
        <v>27088.93</v>
      </c>
    </row>
    <row r="46" spans="1:5" ht="14.45" customHeight="1" x14ac:dyDescent="0.25">
      <c r="A46" s="52" t="s">
        <v>17</v>
      </c>
      <c r="B46" s="52"/>
      <c r="C46" s="52"/>
      <c r="D46" s="52"/>
      <c r="E46" s="24">
        <v>247.96</v>
      </c>
    </row>
    <row r="47" spans="1:5" ht="14.45" customHeight="1" x14ac:dyDescent="0.25">
      <c r="A47" s="52" t="s">
        <v>18</v>
      </c>
      <c r="B47" s="52"/>
      <c r="C47" s="52"/>
      <c r="D47" s="52"/>
      <c r="E47" s="24">
        <f t="shared" ref="E47" si="0">B74</f>
        <v>0</v>
      </c>
    </row>
    <row r="48" spans="1:5" ht="14.45" customHeight="1" x14ac:dyDescent="0.25">
      <c r="A48" s="52" t="s">
        <v>19</v>
      </c>
      <c r="B48" s="52"/>
      <c r="C48" s="52"/>
      <c r="D48" s="52"/>
      <c r="E48" s="24">
        <f>SUM(E44:E47)</f>
        <v>79504.090000000011</v>
      </c>
    </row>
    <row r="49" spans="1:6" x14ac:dyDescent="0.25">
      <c r="A49" s="53"/>
      <c r="B49" s="53"/>
      <c r="C49" s="53"/>
      <c r="D49" s="53"/>
      <c r="E49" s="53"/>
    </row>
    <row r="50" spans="1:6" ht="14.45" customHeight="1" x14ac:dyDescent="0.25">
      <c r="A50" s="52" t="s">
        <v>20</v>
      </c>
      <c r="B50" s="52"/>
      <c r="C50" s="52"/>
      <c r="D50" s="52"/>
      <c r="E50" s="24">
        <v>275.70999999999998</v>
      </c>
    </row>
    <row r="51" spans="1:6" ht="14.45" customHeight="1" x14ac:dyDescent="0.25">
      <c r="A51" s="52" t="s">
        <v>21</v>
      </c>
      <c r="B51" s="52"/>
      <c r="C51" s="52"/>
      <c r="D51" s="52"/>
      <c r="E51" s="24">
        <f>E50+E48</f>
        <v>79779.800000000017</v>
      </c>
    </row>
    <row r="52" spans="1:6" ht="14.45" customHeight="1" x14ac:dyDescent="0.25">
      <c r="A52" s="25"/>
      <c r="B52" s="25"/>
      <c r="C52" s="25"/>
      <c r="D52" s="25"/>
      <c r="E52" s="26"/>
    </row>
    <row r="53" spans="1:6" ht="55.9" customHeight="1" x14ac:dyDescent="0.25">
      <c r="A53" s="54" t="s">
        <v>22</v>
      </c>
      <c r="B53" s="54"/>
      <c r="C53" s="54"/>
      <c r="D53" s="54"/>
      <c r="E53" s="54"/>
      <c r="F53" s="54"/>
    </row>
    <row r="54" spans="1:6" x14ac:dyDescent="0.25">
      <c r="A54" s="27"/>
      <c r="B54" s="27"/>
      <c r="C54" s="27"/>
      <c r="D54" s="27"/>
      <c r="E54" s="27"/>
      <c r="F54" s="27"/>
    </row>
    <row r="55" spans="1:6" x14ac:dyDescent="0.25">
      <c r="A55" s="27"/>
      <c r="B55" s="27"/>
      <c r="C55" s="27"/>
      <c r="D55" s="27"/>
      <c r="E55" s="27"/>
      <c r="F55" s="27"/>
    </row>
    <row r="56" spans="1:6" x14ac:dyDescent="0.25">
      <c r="A56" s="27"/>
      <c r="B56" s="27"/>
      <c r="C56" s="27"/>
      <c r="D56" s="27"/>
      <c r="E56" s="27"/>
      <c r="F56" s="27"/>
    </row>
    <row r="57" spans="1:6" x14ac:dyDescent="0.25">
      <c r="A57" s="27"/>
      <c r="B57" s="27"/>
      <c r="C57" s="27"/>
      <c r="D57" s="27"/>
      <c r="E57" s="27"/>
      <c r="F57" s="27"/>
    </row>
    <row r="58" spans="1:6" x14ac:dyDescent="0.25">
      <c r="A58" s="27"/>
      <c r="B58" s="27"/>
      <c r="C58" s="27"/>
      <c r="D58" s="27"/>
      <c r="E58" s="27"/>
      <c r="F58" s="27"/>
    </row>
    <row r="59" spans="1:6" x14ac:dyDescent="0.25">
      <c r="A59" s="27"/>
      <c r="B59" s="27"/>
      <c r="C59" s="27"/>
      <c r="D59" s="27"/>
      <c r="E59" s="27"/>
      <c r="F59" s="27"/>
    </row>
    <row r="60" spans="1:6" x14ac:dyDescent="0.25">
      <c r="A60" s="27"/>
      <c r="B60" s="27"/>
      <c r="C60" s="27"/>
      <c r="D60" s="27"/>
      <c r="E60" s="27"/>
      <c r="F60" s="27"/>
    </row>
    <row r="61" spans="1:6" x14ac:dyDescent="0.25">
      <c r="A61" s="27"/>
      <c r="B61" s="27"/>
      <c r="C61" s="27"/>
      <c r="D61" s="27"/>
      <c r="E61" s="27"/>
      <c r="F61" s="27"/>
    </row>
    <row r="62" spans="1:6" x14ac:dyDescent="0.25">
      <c r="A62" s="27"/>
      <c r="B62" s="27"/>
      <c r="C62" s="27"/>
      <c r="D62" s="27"/>
      <c r="E62" s="27"/>
      <c r="F62" s="27"/>
    </row>
    <row r="63" spans="1:6" x14ac:dyDescent="0.25">
      <c r="A63" s="27"/>
      <c r="B63" s="27"/>
      <c r="C63" s="27"/>
      <c r="D63" s="27"/>
      <c r="E63" s="27"/>
      <c r="F63" s="27"/>
    </row>
    <row r="64" spans="1:6" x14ac:dyDescent="0.25">
      <c r="A64" s="27"/>
      <c r="B64" s="27"/>
      <c r="C64" s="27"/>
      <c r="D64" s="27"/>
      <c r="E64" s="27"/>
      <c r="F64" s="27"/>
    </row>
    <row r="65" spans="1:6" x14ac:dyDescent="0.25">
      <c r="A65" s="27"/>
      <c r="B65" s="27"/>
      <c r="C65" s="27"/>
      <c r="D65" s="27"/>
      <c r="E65" s="27"/>
      <c r="F65" s="27"/>
    </row>
    <row r="73" spans="1:6" ht="67.5" x14ac:dyDescent="0.25">
      <c r="A73" s="48" t="s">
        <v>23</v>
      </c>
      <c r="B73" s="48" t="s">
        <v>24</v>
      </c>
      <c r="C73" s="29" t="s">
        <v>25</v>
      </c>
      <c r="D73" s="29" t="s">
        <v>26</v>
      </c>
      <c r="E73" s="29" t="s">
        <v>27</v>
      </c>
      <c r="F73" s="48" t="s">
        <v>28</v>
      </c>
    </row>
    <row r="74" spans="1:6" x14ac:dyDescent="0.25">
      <c r="A74" s="48"/>
      <c r="B74" s="48"/>
      <c r="C74" s="30" t="s">
        <v>29</v>
      </c>
      <c r="D74" s="30" t="s">
        <v>30</v>
      </c>
      <c r="E74" s="30" t="s">
        <v>31</v>
      </c>
      <c r="F74" s="48"/>
    </row>
    <row r="75" spans="1:6" x14ac:dyDescent="0.25">
      <c r="A75" s="28"/>
      <c r="B75" s="48" t="s">
        <v>32</v>
      </c>
      <c r="C75" s="48"/>
      <c r="D75" s="48"/>
      <c r="E75" s="48"/>
      <c r="F75" s="48"/>
    </row>
    <row r="76" spans="1:6" ht="22.5" x14ac:dyDescent="0.25">
      <c r="A76" s="31" t="s">
        <v>33</v>
      </c>
      <c r="B76" s="32">
        <v>54456.36</v>
      </c>
      <c r="C76" s="33">
        <v>22853.58</v>
      </c>
      <c r="D76" s="33">
        <v>45538.75</v>
      </c>
      <c r="E76" s="33">
        <f t="shared" ref="E76:E92" si="1">C76+D76</f>
        <v>68392.33</v>
      </c>
      <c r="F76" s="32">
        <v>0</v>
      </c>
    </row>
    <row r="77" spans="1:6" ht="22.5" x14ac:dyDescent="0.25">
      <c r="A77" s="31" t="s">
        <v>34</v>
      </c>
      <c r="B77" s="34">
        <v>0</v>
      </c>
      <c r="C77" s="33">
        <v>0</v>
      </c>
      <c r="D77" s="33">
        <v>0</v>
      </c>
      <c r="E77" s="33">
        <f t="shared" si="1"/>
        <v>0</v>
      </c>
      <c r="F77" s="33">
        <v>0</v>
      </c>
    </row>
    <row r="78" spans="1:6" x14ac:dyDescent="0.25">
      <c r="A78" s="31" t="s">
        <v>35</v>
      </c>
      <c r="B78" s="33">
        <v>0</v>
      </c>
      <c r="C78" s="33">
        <v>0</v>
      </c>
      <c r="D78" s="33">
        <v>0</v>
      </c>
      <c r="E78" s="33">
        <f t="shared" si="1"/>
        <v>0</v>
      </c>
      <c r="F78" s="33">
        <v>0</v>
      </c>
    </row>
    <row r="79" spans="1:6" ht="22.5" x14ac:dyDescent="0.25">
      <c r="A79" s="31" t="s">
        <v>36</v>
      </c>
      <c r="B79" s="33">
        <v>11156.97</v>
      </c>
      <c r="C79" s="33">
        <f>[1]!Tabela121416[[#Totals],[Valores2]]</f>
        <v>0</v>
      </c>
      <c r="D79" s="33">
        <v>11156.97</v>
      </c>
      <c r="E79" s="33">
        <v>11156.97</v>
      </c>
      <c r="F79" s="33">
        <f>[1]!Tabela121416[[#Totals],[Valores5]]</f>
        <v>0</v>
      </c>
    </row>
    <row r="80" spans="1:6" ht="22.5" x14ac:dyDescent="0.25">
      <c r="A80" s="31" t="s">
        <v>37</v>
      </c>
      <c r="B80" s="33">
        <v>0</v>
      </c>
      <c r="C80" s="33">
        <v>0</v>
      </c>
      <c r="D80" s="33">
        <v>0</v>
      </c>
      <c r="E80" s="33">
        <f t="shared" si="1"/>
        <v>0</v>
      </c>
      <c r="F80" s="33">
        <v>0</v>
      </c>
    </row>
    <row r="81" spans="1:6" ht="22.5" x14ac:dyDescent="0.25">
      <c r="A81" s="31" t="s">
        <v>38</v>
      </c>
      <c r="B81" s="33">
        <v>0</v>
      </c>
      <c r="C81" s="33">
        <v>0</v>
      </c>
      <c r="D81" s="33">
        <v>0</v>
      </c>
      <c r="E81" s="33">
        <f t="shared" si="1"/>
        <v>0</v>
      </c>
      <c r="F81" s="33">
        <v>0</v>
      </c>
    </row>
    <row r="82" spans="1:6" ht="22.5" x14ac:dyDescent="0.25">
      <c r="A82" s="31" t="s">
        <v>39</v>
      </c>
      <c r="B82" s="33">
        <v>0</v>
      </c>
      <c r="C82" s="33">
        <v>0</v>
      </c>
      <c r="D82" s="33">
        <v>0</v>
      </c>
      <c r="E82" s="33">
        <f t="shared" si="1"/>
        <v>0</v>
      </c>
      <c r="F82" s="33">
        <v>0</v>
      </c>
    </row>
    <row r="83" spans="1:6" ht="22.5" x14ac:dyDescent="0.25">
      <c r="A83" s="31" t="s">
        <v>40</v>
      </c>
      <c r="B83" s="33">
        <v>0</v>
      </c>
      <c r="C83" s="33">
        <v>0</v>
      </c>
      <c r="D83" s="33">
        <v>0</v>
      </c>
      <c r="E83" s="33">
        <f t="shared" si="1"/>
        <v>0</v>
      </c>
      <c r="F83" s="33">
        <v>0</v>
      </c>
    </row>
    <row r="84" spans="1:6" x14ac:dyDescent="0.25">
      <c r="A84" s="31" t="s">
        <v>41</v>
      </c>
      <c r="B84" s="33">
        <v>0</v>
      </c>
      <c r="C84" s="33">
        <v>0</v>
      </c>
      <c r="D84" s="33">
        <v>0</v>
      </c>
      <c r="E84" s="33">
        <f t="shared" si="1"/>
        <v>0</v>
      </c>
      <c r="F84" s="33">
        <v>0</v>
      </c>
    </row>
    <row r="85" spans="1:6" x14ac:dyDescent="0.25">
      <c r="A85" s="31" t="s">
        <v>42</v>
      </c>
      <c r="B85" s="33">
        <v>0</v>
      </c>
      <c r="C85" s="33">
        <v>0</v>
      </c>
      <c r="D85" s="33">
        <v>0</v>
      </c>
      <c r="E85" s="33">
        <f t="shared" si="1"/>
        <v>0</v>
      </c>
      <c r="F85" s="33">
        <v>0</v>
      </c>
    </row>
    <row r="86" spans="1:6" ht="22.5" x14ac:dyDescent="0.25">
      <c r="A86" s="31" t="s">
        <v>43</v>
      </c>
      <c r="B86" s="33">
        <v>0</v>
      </c>
      <c r="C86" s="33">
        <v>0</v>
      </c>
      <c r="D86" s="33">
        <v>0</v>
      </c>
      <c r="E86" s="33">
        <f t="shared" si="1"/>
        <v>0</v>
      </c>
      <c r="F86" s="33">
        <v>0</v>
      </c>
    </row>
    <row r="87" spans="1:6" x14ac:dyDescent="0.25">
      <c r="A87" s="31" t="s">
        <v>44</v>
      </c>
      <c r="B87" s="33">
        <v>0</v>
      </c>
      <c r="C87" s="33">
        <v>0</v>
      </c>
      <c r="D87" s="33">
        <v>0</v>
      </c>
      <c r="E87" s="33">
        <f t="shared" si="1"/>
        <v>0</v>
      </c>
      <c r="F87" s="33">
        <v>0</v>
      </c>
    </row>
    <row r="88" spans="1:6" ht="22.5" x14ac:dyDescent="0.25">
      <c r="A88" s="31" t="s">
        <v>45</v>
      </c>
      <c r="B88" s="33">
        <v>0</v>
      </c>
      <c r="C88" s="33">
        <v>0</v>
      </c>
      <c r="D88" s="33">
        <v>0</v>
      </c>
      <c r="E88" s="33">
        <f t="shared" si="1"/>
        <v>0</v>
      </c>
      <c r="F88" s="33">
        <v>0</v>
      </c>
    </row>
    <row r="89" spans="1:6" x14ac:dyDescent="0.25">
      <c r="A89" s="31" t="s">
        <v>46</v>
      </c>
      <c r="B89" s="33">
        <v>0</v>
      </c>
      <c r="C89" s="33">
        <v>0</v>
      </c>
      <c r="D89" s="33">
        <v>0</v>
      </c>
      <c r="E89" s="33">
        <f t="shared" si="1"/>
        <v>0</v>
      </c>
      <c r="F89" s="33">
        <v>0</v>
      </c>
    </row>
    <row r="90" spans="1:6" ht="33.75" x14ac:dyDescent="0.25">
      <c r="A90" s="31" t="s">
        <v>47</v>
      </c>
      <c r="B90" s="35">
        <v>223.62</v>
      </c>
      <c r="C90" s="33">
        <f>[1]!Tabela1214[[#Totals],[Valores2]]</f>
        <v>0</v>
      </c>
      <c r="D90" s="35">
        <v>223.62</v>
      </c>
      <c r="E90" s="35">
        <f t="shared" si="1"/>
        <v>223.62</v>
      </c>
      <c r="F90" s="35">
        <v>0</v>
      </c>
    </row>
    <row r="91" spans="1:6" x14ac:dyDescent="0.25">
      <c r="A91" s="31" t="s">
        <v>48</v>
      </c>
      <c r="B91" s="33">
        <v>0</v>
      </c>
      <c r="C91" s="33">
        <v>0</v>
      </c>
      <c r="D91" s="33">
        <v>0</v>
      </c>
      <c r="E91" s="33">
        <f t="shared" si="1"/>
        <v>0</v>
      </c>
      <c r="F91" s="33">
        <v>0</v>
      </c>
    </row>
    <row r="92" spans="1:6" x14ac:dyDescent="0.25">
      <c r="A92" s="36" t="s">
        <v>49</v>
      </c>
      <c r="B92" s="35">
        <f>SUM(B76:B91)</f>
        <v>65836.95</v>
      </c>
      <c r="C92" s="33">
        <f>SUM(C76:C91)</f>
        <v>22853.58</v>
      </c>
      <c r="D92" s="35">
        <f>SUM(D76:D91)</f>
        <v>56919.340000000004</v>
      </c>
      <c r="E92" s="35">
        <f t="shared" si="1"/>
        <v>79772.920000000013</v>
      </c>
      <c r="F92" s="35">
        <f>SUM(F76:F91)</f>
        <v>0</v>
      </c>
    </row>
    <row r="93" spans="1:6" ht="124.15" customHeight="1" x14ac:dyDescent="0.25">
      <c r="A93" s="49" t="s">
        <v>50</v>
      </c>
      <c r="B93" s="50"/>
      <c r="C93" s="50"/>
      <c r="D93" s="50"/>
      <c r="E93" s="50"/>
      <c r="F93" s="50"/>
    </row>
    <row r="95" spans="1:6" x14ac:dyDescent="0.25">
      <c r="A95" s="51" t="s">
        <v>51</v>
      </c>
      <c r="B95" s="51"/>
      <c r="C95" s="51"/>
      <c r="D95" s="51"/>
      <c r="E95" s="51"/>
      <c r="F95" s="51"/>
    </row>
    <row r="96" spans="1:6" x14ac:dyDescent="0.25">
      <c r="A96" s="41" t="s">
        <v>52</v>
      </c>
      <c r="B96" s="41"/>
      <c r="C96" s="41"/>
      <c r="D96" s="41"/>
      <c r="E96" s="47">
        <f>E51</f>
        <v>79779.800000000017</v>
      </c>
      <c r="F96" s="47"/>
    </row>
    <row r="97" spans="1:6" x14ac:dyDescent="0.25">
      <c r="A97" s="41" t="s">
        <v>53</v>
      </c>
      <c r="B97" s="41"/>
      <c r="C97" s="41"/>
      <c r="D97" s="41"/>
      <c r="E97" s="47">
        <f>C92+D92</f>
        <v>79772.920000000013</v>
      </c>
      <c r="F97" s="47"/>
    </row>
    <row r="98" spans="1:6" x14ac:dyDescent="0.25">
      <c r="A98" s="41" t="s">
        <v>54</v>
      </c>
      <c r="B98" s="41"/>
      <c r="C98" s="41"/>
      <c r="D98" s="41"/>
      <c r="E98" s="42">
        <v>6.88</v>
      </c>
      <c r="F98" s="42"/>
    </row>
    <row r="99" spans="1:6" x14ac:dyDescent="0.25">
      <c r="A99" s="41" t="s">
        <v>55</v>
      </c>
      <c r="B99" s="41"/>
      <c r="C99" s="41"/>
      <c r="D99" s="41"/>
      <c r="E99" s="42" t="s">
        <v>61</v>
      </c>
      <c r="F99" s="42"/>
    </row>
    <row r="100" spans="1:6" x14ac:dyDescent="0.25">
      <c r="A100" s="43" t="s">
        <v>56</v>
      </c>
      <c r="B100" s="43"/>
      <c r="C100" s="43"/>
      <c r="D100" s="43"/>
      <c r="E100" s="44" t="s">
        <v>61</v>
      </c>
      <c r="F100" s="44"/>
    </row>
    <row r="123" spans="1:6" x14ac:dyDescent="0.25">
      <c r="A123" s="45" t="s">
        <v>57</v>
      </c>
      <c r="B123" s="45"/>
      <c r="C123" s="45"/>
      <c r="D123" s="45"/>
      <c r="E123" s="45"/>
      <c r="F123" s="45"/>
    </row>
    <row r="124" spans="1:6" x14ac:dyDescent="0.25">
      <c r="A124" s="45"/>
      <c r="B124" s="45"/>
      <c r="C124" s="45"/>
      <c r="D124" s="45"/>
      <c r="E124" s="45"/>
      <c r="F124" s="45"/>
    </row>
    <row r="125" spans="1:6" ht="14.45" customHeight="1" x14ac:dyDescent="0.25">
      <c r="A125" s="45"/>
      <c r="B125" s="45"/>
      <c r="C125" s="45"/>
      <c r="D125" s="45"/>
      <c r="E125" s="45"/>
      <c r="F125" s="45"/>
    </row>
    <row r="126" spans="1:6" x14ac:dyDescent="0.25">
      <c r="A126" s="45"/>
      <c r="B126" s="45"/>
      <c r="C126" s="45"/>
      <c r="D126" s="45"/>
      <c r="E126" s="45"/>
      <c r="F126" s="45"/>
    </row>
    <row r="127" spans="1:6" ht="14.45" customHeight="1" x14ac:dyDescent="0.25">
      <c r="A127" s="45"/>
      <c r="B127" s="45"/>
      <c r="C127" s="45"/>
      <c r="D127" s="45"/>
      <c r="E127" s="45"/>
      <c r="F127" s="45"/>
    </row>
    <row r="128" spans="1:6" x14ac:dyDescent="0.25">
      <c r="A128" s="45"/>
      <c r="B128" s="45"/>
      <c r="C128" s="45"/>
      <c r="D128" s="45"/>
      <c r="E128" s="45"/>
      <c r="F128" s="45"/>
    </row>
    <row r="129" spans="1:6" x14ac:dyDescent="0.25">
      <c r="A129" s="37"/>
      <c r="B129" s="37"/>
      <c r="C129" s="37"/>
      <c r="D129" s="37"/>
      <c r="E129" s="37"/>
      <c r="F129" s="37"/>
    </row>
    <row r="144" spans="1:6" x14ac:dyDescent="0.25">
      <c r="A144" s="46" t="s">
        <v>62</v>
      </c>
      <c r="B144" s="46"/>
      <c r="C144" s="46"/>
      <c r="D144" s="46"/>
      <c r="E144" s="46"/>
      <c r="F144" s="46"/>
    </row>
    <row r="145" spans="1:6" x14ac:dyDescent="0.25">
      <c r="A145" s="40"/>
      <c r="B145" s="40"/>
      <c r="C145" s="40"/>
      <c r="D145" s="40"/>
      <c r="E145" s="40"/>
      <c r="F145" s="40"/>
    </row>
    <row r="153" spans="1:6" x14ac:dyDescent="0.25">
      <c r="A153" s="38" t="s">
        <v>58</v>
      </c>
      <c r="B153" s="38"/>
      <c r="C153" s="38"/>
      <c r="D153" s="38"/>
      <c r="E153" s="38"/>
      <c r="F153" s="39"/>
    </row>
  </sheetData>
  <mergeCells count="37">
    <mergeCell ref="A46:D46"/>
    <mergeCell ref="A7:F7"/>
    <mergeCell ref="A9:F9"/>
    <mergeCell ref="A10:F10"/>
    <mergeCell ref="A11:F11"/>
    <mergeCell ref="A13:B13"/>
    <mergeCell ref="A14:B14"/>
    <mergeCell ref="A15:B15"/>
    <mergeCell ref="A16:B16"/>
    <mergeCell ref="A18:E18"/>
    <mergeCell ref="A44:D44"/>
    <mergeCell ref="A45:D45"/>
    <mergeCell ref="A95:F95"/>
    <mergeCell ref="A47:D47"/>
    <mergeCell ref="A48:D48"/>
    <mergeCell ref="A49:E49"/>
    <mergeCell ref="A50:D50"/>
    <mergeCell ref="A51:D51"/>
    <mergeCell ref="A53:F53"/>
    <mergeCell ref="A73:A74"/>
    <mergeCell ref="B73:B74"/>
    <mergeCell ref="F73:F74"/>
    <mergeCell ref="B75:F75"/>
    <mergeCell ref="A93:F93"/>
    <mergeCell ref="A96:D96"/>
    <mergeCell ref="E96:F96"/>
    <mergeCell ref="A97:D97"/>
    <mergeCell ref="E97:F97"/>
    <mergeCell ref="A98:D98"/>
    <mergeCell ref="E98:F98"/>
    <mergeCell ref="A145:F145"/>
    <mergeCell ref="A99:D99"/>
    <mergeCell ref="E99:F99"/>
    <mergeCell ref="A100:D100"/>
    <mergeCell ref="E100:F100"/>
    <mergeCell ref="A123:F128"/>
    <mergeCell ref="A144:F144"/>
  </mergeCells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Idelice</dc:creator>
  <cp:lastModifiedBy>Maria Idalice Porto Ribeiro</cp:lastModifiedBy>
  <dcterms:created xsi:type="dcterms:W3CDTF">2022-12-09T08:53:25Z</dcterms:created>
  <dcterms:modified xsi:type="dcterms:W3CDTF">2023-02-02T19:51:02Z</dcterms:modified>
</cp:coreProperties>
</file>