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EIVI - PMV\Prestação de Contas - Site\Prestação Site - Assistência\"/>
    </mc:Choice>
  </mc:AlternateContent>
  <xr:revisionPtr revIDLastSave="0" documentId="13_ncr:1_{0FE3A4B8-BFD1-469A-B3E8-6DE153A77877}" xr6:coauthVersionLast="47" xr6:coauthVersionMax="47" xr10:uidLastSave="{00000000-0000-0000-0000-000000000000}"/>
  <bookViews>
    <workbookView xWindow="-120" yWindow="-120" windowWidth="20730" windowHeight="11160" xr2:uid="{2A0874B1-32E5-4A8C-B503-C78C65BCC0ED}"/>
  </bookViews>
  <sheets>
    <sheet name="Planilha1" sheetId="3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3" i="3" l="1"/>
  <c r="E87" i="3"/>
  <c r="C86" i="3"/>
  <c r="E86" i="3" s="1"/>
  <c r="E85" i="3"/>
  <c r="E84" i="3"/>
  <c r="E83" i="3"/>
  <c r="E82" i="3"/>
  <c r="E81" i="3"/>
  <c r="E80" i="3"/>
  <c r="E78" i="3"/>
  <c r="E77" i="3"/>
  <c r="E76" i="3"/>
  <c r="E75" i="3"/>
  <c r="E74" i="3"/>
  <c r="E73" i="3"/>
  <c r="F72" i="3"/>
  <c r="F88" i="3" s="1"/>
  <c r="D88" i="3"/>
  <c r="C72" i="3"/>
  <c r="B88" i="3"/>
  <c r="E42" i="3"/>
  <c r="E44" i="3" s="1"/>
  <c r="E72" i="3" l="1"/>
  <c r="E47" i="3"/>
  <c r="E50" i="3" s="1"/>
  <c r="C79" i="3"/>
  <c r="E79" i="3" s="1"/>
  <c r="C88" i="3" l="1"/>
  <c r="E88" i="3" s="1"/>
  <c r="E95" i="3"/>
</calcChain>
</file>

<file path=xl/sharedStrings.xml><?xml version="1.0" encoding="utf-8"?>
<sst xmlns="http://schemas.openxmlformats.org/spreadsheetml/2006/main" count="64" uniqueCount="63">
  <si>
    <t>DOCUMENTO</t>
  </si>
  <si>
    <t>DATA</t>
  </si>
  <si>
    <t>VIGÊNCIA</t>
  </si>
  <si>
    <t>VALOR - R$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</si>
  <si>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</si>
  <si>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</si>
  <si>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</si>
  <si>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</si>
  <si>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</si>
  <si>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</si>
  <si>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</si>
  <si>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</si>
  <si>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</si>
  <si>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</si>
  <si>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</si>
  <si>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</si>
  <si>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</si>
  <si>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</si>
  <si>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</si>
  <si>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</si>
  <si>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</si>
  <si>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 xml:space="preserve">DESPESAS CONTABILIZADAS NESTE EXERCÍCIO E PAGAS NESTE EXERCÍCIO (R$) </t>
  </si>
  <si>
    <t xml:space="preserve">TOTAL DE DESPESAS PAGAS NESTE EXERCÍCIO (R$) </t>
  </si>
  <si>
    <t>DESPESAS CONTABILIZADAS NESTE EXERCÍCIO A PAGAR EM EXERCÍCIOS SEGUINTES (R$)</t>
  </si>
  <si>
    <t>(H)</t>
  </si>
  <si>
    <t>(I)</t>
  </si>
  <si>
    <t>(J= H + I)</t>
  </si>
  <si>
    <t>ORIGEM DOS RECURSOS (4)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</si>
  <si>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</si>
  <si>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</si>
  <si>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</si>
  <si>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</si>
  <si>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</si>
  <si>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</si>
  <si>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</si>
  <si>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</si>
  <si>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</si>
  <si>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</si>
  <si>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</si>
  <si>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</si>
  <si>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</si>
  <si>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</si>
  <si>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Despesas financeiras e bancárias</t>
  </si>
  <si>
    <t>Outras despesas</t>
  </si>
  <si>
    <t>TOTAL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</si>
  <si>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</si>
  <si>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</si>
  <si>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</si>
  <si>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</si>
  <si>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</si>
  <si>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</si>
  <si>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>Responsáveis pela Organização da Sociedade Civil:                                      LUCIANA IENNE - PRESIDENTE</t>
  </si>
  <si>
    <t>01/01/2023 A 31/01/2023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</si>
  <si>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exercício/2023 bem como as despesas a pagar no exercício seguinte.</t>
    </r>
  </si>
  <si>
    <t>FEVEREIRO</t>
  </si>
  <si>
    <t>ANEXO RP-10 - REPASSES AO TERCEIRO SETOR - DEMONSTRATIVO INTEGRAL DAS RECEITAS E DESPESAS - TERMO DE COLABORAÇÃO/FOMENTO</t>
  </si>
  <si>
    <r>
      <t xml:space="preserve">COLABORAÇÃO/FOMENTO: </t>
    </r>
    <r>
      <rPr>
        <b/>
        <sz val="10"/>
        <color theme="1"/>
        <rFont val="Arial"/>
        <family val="2"/>
      </rPr>
      <t>13/2023 - SECRETARIA DA ASSISTÊNCIA SOCIAL</t>
    </r>
    <r>
      <rPr>
        <sz val="10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>ÓRGÃO PÚBLICO</t>
    </r>
    <r>
      <rPr>
        <sz val="10"/>
        <color theme="1"/>
        <rFont val="Arial"/>
        <family val="2"/>
      </rPr>
      <t xml:space="preserve">: PREFEITURA MUNICIPAL DE VINHEDO
</t>
    </r>
    <r>
      <rPr>
        <b/>
        <sz val="10"/>
        <color theme="1"/>
        <rFont val="Arial"/>
        <family val="2"/>
      </rPr>
      <t>ORGANIZAÇÃO DA SOCIEDADE CIVI</t>
    </r>
    <r>
      <rPr>
        <sz val="10"/>
        <color theme="1"/>
        <rFont val="Arial"/>
        <family val="2"/>
      </rPr>
      <t xml:space="preserve">L: CENTRO DE ESPECIALIDADES INTEGRADAS DE VINHEDO - CEIVI
</t>
    </r>
    <r>
      <rPr>
        <b/>
        <sz val="10"/>
        <color theme="1"/>
        <rFont val="Arial"/>
        <family val="2"/>
      </rPr>
      <t>CNPJ</t>
    </r>
    <r>
      <rPr>
        <sz val="10"/>
        <color theme="1"/>
        <rFont val="Arial"/>
        <family val="2"/>
      </rPr>
      <t xml:space="preserve">: 52.363.744/0001-74
</t>
    </r>
    <r>
      <rPr>
        <b/>
        <sz val="10"/>
        <color theme="1"/>
        <rFont val="Arial"/>
        <family val="2"/>
      </rPr>
      <t>ENDEREÇO E CEP</t>
    </r>
    <r>
      <rPr>
        <sz val="10"/>
        <color theme="1"/>
        <rFont val="Arial"/>
        <family val="2"/>
      </rPr>
      <t xml:space="preserve">:  AV. PASCOA ZANETTI TREVISAN - 479 - JARDIM ITÁLIA - VINHEDO/SP CEP: 13.289-172
</t>
    </r>
    <r>
      <rPr>
        <b/>
        <sz val="10"/>
        <color theme="1"/>
        <rFont val="Arial"/>
        <family val="2"/>
      </rPr>
      <t>RESPONSÁVEL(IS) PELA OSC</t>
    </r>
    <r>
      <rPr>
        <sz val="10"/>
        <color theme="1"/>
        <rFont val="Arial"/>
        <family val="2"/>
      </rPr>
      <t xml:space="preserve">: LUCIANA IENNE
</t>
    </r>
    <r>
      <rPr>
        <b/>
        <sz val="10"/>
        <color theme="1"/>
        <rFont val="Arial"/>
        <family val="2"/>
      </rPr>
      <t>CPF:</t>
    </r>
    <r>
      <rPr>
        <sz val="10"/>
        <color theme="1"/>
        <rFont val="Arial"/>
        <family val="2"/>
      </rPr>
      <t xml:space="preserve"> 119.253.768-85
OBJETO DA PARCERIA: </t>
    </r>
    <r>
      <rPr>
        <b/>
        <sz val="10"/>
        <color theme="1"/>
        <rFont val="Arial"/>
        <family val="2"/>
      </rPr>
      <t>Promover a pessoa com deficiência intelectual e autismo um conjunto de ações articuladas em rede, com o compartilhamento de informações via sistema informatizado e/ou relatórios entre os serviços parceiros (Saúde, Educação e Assistência Social), ofertas diversificadas de atenção para construção de um plano de trabalho que visa à promoção e a reabilitação em saúde</t>
    </r>
    <r>
      <rPr>
        <sz val="10"/>
        <color theme="1"/>
        <rFont val="Arial"/>
        <family val="2"/>
      </rPr>
      <t xml:space="preserve">
EXERCÍCIO: 2023
ORIGEM DOS RECURSOS (1):  MUNICIPAL</t>
    </r>
  </si>
  <si>
    <r>
      <t xml:space="preserve">Termo de Colaboração/Fomento : </t>
    </r>
    <r>
      <rPr>
        <b/>
        <sz val="7"/>
        <color theme="1"/>
        <rFont val="Arial"/>
        <family val="2"/>
      </rPr>
      <t>13/2013 Secretaria da Assistência Social</t>
    </r>
  </si>
  <si>
    <t>01/02/23 a 28/02/23</t>
  </si>
  <si>
    <t>00098*</t>
  </si>
  <si>
    <t>(4) Verba: Federal, Estadual, Municipal e Recursos Próprios, devendo ser elaborado um anexo para cada fonte de recurso.
(5) Salários, encargos e benefícios.
(6) Autônomos e pessoa jurídica.
(7) Energia elétrica, água e esgoto, gás, telefone e internet.
(8) No rol exemplificativo incluir também as aquisições e os compromissos assumidos que não são classificados contabilmente como DESPESAS, como, por exemplo, aquisição de bens permanentes.
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
(*) Apenas para entidades da área da Saúde.</t>
  </si>
  <si>
    <t>Declaro(amos), na qualidade de responsável(si) pela entidade supra epigrafada, sob as penas da Lei, que a despesa relacionada comprova a exata aplicação dos recursos recebidos para os fins indicados, conforme programa de trabalho aprovado, proposto ao Órgão Público Parceiro.</t>
  </si>
  <si>
    <t>Vinhedo-SP 10 de março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</si>
</sst>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sz val="8"/>
      <color theme="1"/>
      <name val="Arial"/>
      <family val="2"/>
    </font>
    <font>
      <sz val="7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rgb="FFDFDFDF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/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8" fontId="6" fillId="0" borderId="4" xfId="1" applyNumberFormat="1" applyFont="1" applyBorder="1" applyAlignment="1">
      <alignment horizontal="center" vertical="center" wrapText="1"/>
    </xf>
    <xf numFmtId="44" fontId="6" fillId="0" borderId="4" xfId="1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 wrapText="1"/>
    </xf>
    <xf numFmtId="44" fontId="5" fillId="3" borderId="4" xfId="1" applyFont="1" applyFill="1" applyBorder="1" applyAlignment="1">
      <alignment vertical="center" wrapText="1"/>
    </xf>
    <xf numFmtId="14" fontId="8" fillId="3" borderId="5" xfId="0" applyNumberFormat="1" applyFont="1" applyFill="1" applyBorder="1" applyAlignment="1">
      <alignment horizontal="center" vertical="center" wrapText="1"/>
    </xf>
    <xf numFmtId="44" fontId="8" fillId="3" borderId="6" xfId="1" applyFont="1" applyFill="1" applyBorder="1" applyAlignment="1">
      <alignment horizontal="right" vertical="center" wrapText="1"/>
    </xf>
    <xf numFmtId="14" fontId="8" fillId="3" borderId="6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right" vertical="center" wrapText="1"/>
    </xf>
    <xf numFmtId="0" fontId="0" fillId="3" borderId="6" xfId="0" applyFill="1" applyBorder="1"/>
    <xf numFmtId="0" fontId="8" fillId="0" borderId="0" xfId="0" applyFont="1" applyAlignment="1">
      <alignment horizontal="left" vertical="top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4" fontId="11" fillId="0" borderId="4" xfId="1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 vertical="center" wrapText="1"/>
    </xf>
    <xf numFmtId="4" fontId="11" fillId="0" borderId="4" xfId="0" applyNumberFormat="1" applyFont="1" applyBorder="1" applyAlignment="1">
      <alignment horizontal="right" vertical="center" wrapText="1"/>
    </xf>
    <xf numFmtId="4" fontId="8" fillId="0" borderId="4" xfId="1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left" vertical="center" wrapText="1"/>
    </xf>
    <xf numFmtId="0" fontId="12" fillId="0" borderId="0" xfId="0" applyFont="1"/>
    <xf numFmtId="0" fontId="8" fillId="0" borderId="0" xfId="0" applyFont="1"/>
    <xf numFmtId="0" fontId="12" fillId="0" borderId="0" xfId="0" applyFont="1" applyAlignment="1">
      <alignment horizontal="center" vertical="center"/>
    </xf>
    <xf numFmtId="44" fontId="14" fillId="3" borderId="4" xfId="1" applyFont="1" applyFill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164" fontId="4" fillId="0" borderId="1" xfId="1" applyNumberFormat="1" applyFont="1" applyBorder="1" applyAlignment="1"/>
    <xf numFmtId="164" fontId="4" fillId="0" borderId="3" xfId="1" applyNumberFormat="1" applyFont="1" applyBorder="1" applyAlignment="1"/>
    <xf numFmtId="0" fontId="8" fillId="2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2" borderId="4" xfId="0" applyFont="1" applyFill="1" applyBorder="1" applyAlignment="1">
      <alignment horizontal="center" vertical="center" wrapText="1"/>
    </xf>
    <xf numFmtId="44" fontId="4" fillId="0" borderId="4" xfId="1" applyFont="1" applyBorder="1" applyAlignment="1"/>
    <xf numFmtId="0" fontId="6" fillId="0" borderId="4" xfId="0" applyFont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14" fontId="8" fillId="3" borderId="4" xfId="0" applyNumberFormat="1" applyFont="1" applyFill="1" applyBorder="1" applyAlignment="1">
      <alignment horizontal="center" vertical="center" wrapText="1"/>
    </xf>
    <xf numFmtId="44" fontId="8" fillId="3" borderId="4" xfId="1" applyFont="1" applyFill="1" applyBorder="1" applyAlignment="1">
      <alignment horizontal="right" vertical="center" wrapText="1"/>
    </xf>
    <xf numFmtId="0" fontId="8" fillId="3" borderId="4" xfId="0" applyFont="1" applyFill="1" applyBorder="1" applyAlignment="1">
      <alignment horizontal="right" vertical="center" wrapText="1"/>
    </xf>
    <xf numFmtId="0" fontId="12" fillId="0" borderId="8" xfId="0" applyFont="1" applyBorder="1" applyAlignment="1">
      <alignment horizontal="left" vertical="center" wrapText="1"/>
    </xf>
    <xf numFmtId="44" fontId="4" fillId="0" borderId="1" xfId="1" applyFont="1" applyBorder="1" applyAlignment="1"/>
    <xf numFmtId="44" fontId="4" fillId="0" borderId="3" xfId="1" applyFont="1" applyBorder="1" applyAlignment="1"/>
    <xf numFmtId="44" fontId="4" fillId="2" borderId="1" xfId="1" applyFont="1" applyFill="1" applyBorder="1" applyAlignment="1"/>
    <xf numFmtId="44" fontId="4" fillId="2" borderId="3" xfId="1" applyFont="1" applyFill="1" applyBorder="1" applyAlignment="1"/>
  </cellXfs>
  <cellStyles count="2">
    <cellStyle name="Moeda" xfId="1" builtinId="4"/>
    <cellStyle name="Normal" xfId="0" builtinId="0"/>
  </cellStyles>
  <dxfs count="9"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</border>
    </dxf>
    <dxf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5</xdr:col>
      <xdr:colOff>952500</xdr:colOff>
      <xdr:row>3</xdr:row>
      <xdr:rowOff>68580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880B7C4-8227-4A28-971C-DF7A167EAF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8100"/>
          <a:ext cx="6467475" cy="6019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63</xdr:row>
      <xdr:rowOff>133350</xdr:rowOff>
    </xdr:from>
    <xdr:to>
      <xdr:col>5</xdr:col>
      <xdr:colOff>971550</xdr:colOff>
      <xdr:row>67</xdr:row>
      <xdr:rowOff>85725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61B791E-958E-412F-831D-85FE710020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353675"/>
          <a:ext cx="6562725" cy="714375"/>
        </a:xfrm>
        <a:prstGeom prst="rect">
          <a:avLst/>
        </a:prstGeom>
      </xdr:spPr>
    </xdr:pic>
    <xdr:clientData/>
  </xdr:twoCellAnchor>
  <xdr:twoCellAnchor>
    <xdr:from>
      <xdr:col>2</xdr:col>
      <xdr:colOff>923925</xdr:colOff>
      <xdr:row>101</xdr:row>
      <xdr:rowOff>0</xdr:rowOff>
    </xdr:from>
    <xdr:to>
      <xdr:col>5</xdr:col>
      <xdr:colOff>828675</xdr:colOff>
      <xdr:row>101</xdr:row>
      <xdr:rowOff>0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CAAAB4DA-D8F3-4D43-92AA-BA265C5ECA8B}"/>
            </a:ext>
          </a:extLst>
        </xdr:cNvPr>
        <xdr:cNvCxnSpPr/>
      </xdr:nvCxnSpPr>
      <xdr:spPr>
        <a:xfrm>
          <a:off x="2828925" y="21031200"/>
          <a:ext cx="35909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IVI%20-%20PMV/Presta&#231;&#227;o%20de%20Contas%20-%20Mensal/Assist&#234;ncia/PMV%20Financeiro%20Assist&#234;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Con-Março"/>
      <sheetName val="Con-Abril"/>
      <sheetName val="Con. Maio"/>
      <sheetName val="Folha"/>
      <sheetName val="ConJunho"/>
      <sheetName val="ConJulho"/>
      <sheetName val="ConAgosto"/>
      <sheetName val="Planilha2"/>
      <sheetName val="FOLHA1"/>
      <sheetName val="ANEXO RP-10"/>
      <sheetName val="Sal.Anterior"/>
      <sheetName val="CEIVI"/>
      <sheetName val="Rec. Aplicação"/>
      <sheetName val="Desp. Bancaria"/>
      <sheetName val="Recursos Humanos"/>
      <sheetName val="Serv. Terc"/>
      <sheetName val="Ofi-Anual"/>
      <sheetName val="Anexo18"/>
      <sheetName val="Anexo19"/>
      <sheetName val="At. Existência"/>
      <sheetName val="At.Regularidade"/>
      <sheetName val="Dec. Guarda"/>
      <sheetName val="Dec.Exatidão"/>
      <sheetName val="Dec.Dirigente"/>
      <sheetName val="Parec.Conselho"/>
      <sheetName val="Ocul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C9F0A60-C7EF-418D-B0CE-F2776EB951E8}" name="Tabela9" displayName="Tabela9" ref="A15:E42" totalsRowShown="0" headerRowDxfId="8" dataDxfId="7" headerRowBorderDxfId="5" tableBorderDxfId="6">
  <autoFilter ref="A15:E42" xr:uid="{DC9F0A60-C7EF-418D-B0CE-F2776EB951E8}"/>
  <tableColumns count="5">
    <tableColumn id="1" xr3:uid="{1A34E6CB-F588-4646-B307-2DD6D164F949}" name="DATA PREVISTA PARA O REPASSE (2)" dataDxfId="4"/>
    <tableColumn id="2" xr3:uid="{2CB96286-5EF4-4AE9-85CA-E9C3AA81370B}" name="VALORES PREVISTOS (R$)" dataDxfId="3"/>
    <tableColumn id="3" xr3:uid="{EA38A9ED-BB11-46A5-9ACC-A4F23E7F0A3C}" name="DATA DO REPASSE" dataDxfId="2"/>
    <tableColumn id="4" xr3:uid="{B127EDF9-E5EA-4B6A-8A5D-5F063B1905A5}" name="NÚMERO DO DOCUMENTO DE CRÉDITO" dataDxfId="1"/>
    <tableColumn id="5" xr3:uid="{0706C54E-A921-4358-8F27-73086DDE8ED6}" name="VALORES REPASSADOS (R$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1B31C-C7F1-4894-9EC2-EBD5330247BF}">
  <dimension ref="A5:F102"/>
  <sheetViews>
    <sheetView tabSelected="1" topLeftCell="A41" workbookViewId="0">
      <selection activeCell="A5" sqref="A5:F5"/>
    </sheetView>
  </sheetViews>
  <sheetFormatPr defaultRowHeight="15" x14ac:dyDescent="0.25"/>
  <cols>
    <col min="1" max="1" width="15.28515625" customWidth="1"/>
    <col min="2" max="2" width="13.28515625" customWidth="1"/>
    <col min="3" max="3" width="14.7109375" customWidth="1"/>
    <col min="4" max="5" width="20.28515625" customWidth="1"/>
    <col min="6" max="6" width="15.85546875" bestFit="1" customWidth="1"/>
  </cols>
  <sheetData>
    <row r="5" spans="1:6" ht="22.15" customHeight="1" x14ac:dyDescent="0.35">
      <c r="A5" s="48" t="s">
        <v>54</v>
      </c>
      <c r="B5" s="49"/>
      <c r="C5" s="49"/>
      <c r="D5" s="49"/>
      <c r="E5" s="49"/>
      <c r="F5" s="50"/>
    </row>
    <row r="6" spans="1:6" ht="33" customHeight="1" x14ac:dyDescent="0.25">
      <c r="A6" s="51" t="s">
        <v>55</v>
      </c>
      <c r="B6" s="51"/>
      <c r="C6" s="51"/>
      <c r="D6" s="51"/>
      <c r="E6" s="51"/>
      <c r="F6" s="51"/>
    </row>
    <row r="7" spans="1:6" ht="165" customHeight="1" x14ac:dyDescent="0.25">
      <c r="A7" s="52" t="s">
        <v>56</v>
      </c>
      <c r="B7" s="52"/>
      <c r="C7" s="52"/>
      <c r="D7" s="52"/>
      <c r="E7" s="52"/>
      <c r="F7" s="52"/>
    </row>
    <row r="8" spans="1:6" ht="6" customHeight="1" x14ac:dyDescent="0.25">
      <c r="A8" s="1"/>
      <c r="B8" s="1"/>
      <c r="C8" s="1"/>
      <c r="D8" s="1"/>
      <c r="E8" s="1"/>
      <c r="F8" s="1"/>
    </row>
    <row r="9" spans="1:6" x14ac:dyDescent="0.25">
      <c r="A9" s="53" t="s">
        <v>0</v>
      </c>
      <c r="B9" s="53"/>
      <c r="C9" s="2" t="s">
        <v>1</v>
      </c>
      <c r="D9" s="2" t="s">
        <v>2</v>
      </c>
      <c r="E9" s="2" t="s">
        <v>3</v>
      </c>
    </row>
    <row r="10" spans="1:6" ht="27" customHeight="1" x14ac:dyDescent="0.25">
      <c r="A10" s="39" t="s">
        <v>57</v>
      </c>
      <c r="B10" s="39"/>
      <c r="C10" s="3" t="s">
        <v>58</v>
      </c>
      <c r="D10" s="3" t="s">
        <v>52</v>
      </c>
      <c r="E10" s="4">
        <v>785400</v>
      </c>
    </row>
    <row r="11" spans="1:6" x14ac:dyDescent="0.25">
      <c r="A11" s="39" t="s">
        <v>4</v>
      </c>
      <c r="B11" s="39"/>
      <c r="C11" s="3"/>
      <c r="D11" s="3"/>
      <c r="E11" s="5"/>
    </row>
    <row r="12" spans="1:6" x14ac:dyDescent="0.25">
      <c r="A12" s="39" t="s">
        <v>4</v>
      </c>
      <c r="B12" s="39"/>
      <c r="C12" s="3"/>
      <c r="D12" s="3"/>
      <c r="E12" s="5"/>
    </row>
    <row r="14" spans="1:6" ht="19.149999999999999" customHeight="1" x14ac:dyDescent="0.25">
      <c r="A14" s="42" t="s">
        <v>5</v>
      </c>
      <c r="B14" s="43"/>
      <c r="C14" s="43"/>
      <c r="D14" s="43"/>
      <c r="E14" s="44"/>
    </row>
    <row r="15" spans="1:6" ht="28.15" customHeight="1" x14ac:dyDescent="0.25">
      <c r="A15" s="6" t="s">
        <v>6</v>
      </c>
      <c r="B15" s="6" t="s">
        <v>7</v>
      </c>
      <c r="C15" s="6" t="s">
        <v>8</v>
      </c>
      <c r="D15" s="6" t="s">
        <v>9</v>
      </c>
      <c r="E15" s="7" t="s">
        <v>10</v>
      </c>
    </row>
    <row r="16" spans="1:6" hidden="1" x14ac:dyDescent="0.25">
      <c r="A16" s="54">
        <v>44216</v>
      </c>
      <c r="B16" s="55">
        <v>22800</v>
      </c>
      <c r="C16" s="54">
        <v>44225</v>
      </c>
      <c r="D16" s="56">
        <v>341</v>
      </c>
      <c r="E16" s="8">
        <v>22800</v>
      </c>
    </row>
    <row r="17" spans="1:5" hidden="1" x14ac:dyDescent="0.25">
      <c r="A17" s="54">
        <v>44247</v>
      </c>
      <c r="B17" s="55">
        <v>22800</v>
      </c>
      <c r="C17" s="54">
        <v>44249</v>
      </c>
      <c r="D17" s="56">
        <v>221422</v>
      </c>
      <c r="E17" s="8">
        <v>22800</v>
      </c>
    </row>
    <row r="18" spans="1:5" hidden="1" x14ac:dyDescent="0.25">
      <c r="A18" s="54">
        <v>44275</v>
      </c>
      <c r="B18" s="55">
        <v>22800</v>
      </c>
      <c r="C18" s="54">
        <v>44260</v>
      </c>
      <c r="D18" s="56">
        <v>51132</v>
      </c>
      <c r="E18" s="8">
        <v>22800</v>
      </c>
    </row>
    <row r="19" spans="1:5" hidden="1" x14ac:dyDescent="0.25">
      <c r="A19" s="54">
        <v>44306</v>
      </c>
      <c r="B19" s="55">
        <v>22800</v>
      </c>
      <c r="C19" s="54">
        <v>44306</v>
      </c>
      <c r="D19" s="56">
        <v>200952</v>
      </c>
      <c r="E19" s="8">
        <v>22800</v>
      </c>
    </row>
    <row r="20" spans="1:5" hidden="1" x14ac:dyDescent="0.25">
      <c r="A20" s="54">
        <v>44336</v>
      </c>
      <c r="B20" s="55">
        <v>22800</v>
      </c>
      <c r="C20" s="54">
        <v>44336</v>
      </c>
      <c r="D20" s="56">
        <v>201139</v>
      </c>
      <c r="E20" s="8">
        <v>22800</v>
      </c>
    </row>
    <row r="21" spans="1:5" hidden="1" x14ac:dyDescent="0.25">
      <c r="A21" s="54">
        <v>44367</v>
      </c>
      <c r="B21" s="55">
        <v>22800</v>
      </c>
      <c r="C21" s="54">
        <v>44368</v>
      </c>
      <c r="D21" s="56">
        <v>211418</v>
      </c>
      <c r="E21" s="8">
        <v>22800</v>
      </c>
    </row>
    <row r="22" spans="1:5" hidden="1" x14ac:dyDescent="0.25">
      <c r="A22" s="54">
        <v>44397</v>
      </c>
      <c r="B22" s="55">
        <v>22800</v>
      </c>
      <c r="C22" s="54">
        <v>44397</v>
      </c>
      <c r="D22" s="56">
        <v>201136</v>
      </c>
      <c r="E22" s="8">
        <v>22800</v>
      </c>
    </row>
    <row r="23" spans="1:5" hidden="1" x14ac:dyDescent="0.25">
      <c r="A23" s="54">
        <v>44428</v>
      </c>
      <c r="B23" s="55">
        <v>16640</v>
      </c>
      <c r="C23" s="54">
        <v>44397</v>
      </c>
      <c r="D23" s="56">
        <v>201441</v>
      </c>
      <c r="E23" s="8">
        <v>16640</v>
      </c>
    </row>
    <row r="24" spans="1:5" hidden="1" x14ac:dyDescent="0.25">
      <c r="A24" s="54">
        <v>44459</v>
      </c>
      <c r="B24" s="55">
        <v>16640</v>
      </c>
      <c r="C24" s="54">
        <v>44459</v>
      </c>
      <c r="D24" s="56">
        <v>2011343</v>
      </c>
      <c r="E24" s="8">
        <v>16640</v>
      </c>
    </row>
    <row r="25" spans="1:5" hidden="1" x14ac:dyDescent="0.25">
      <c r="A25" s="54">
        <v>44489</v>
      </c>
      <c r="B25" s="55">
        <v>16640</v>
      </c>
      <c r="C25" s="54">
        <v>44489</v>
      </c>
      <c r="D25" s="56">
        <v>201126</v>
      </c>
      <c r="E25" s="8">
        <v>16640</v>
      </c>
    </row>
    <row r="26" spans="1:5" hidden="1" x14ac:dyDescent="0.25">
      <c r="A26" s="54">
        <v>44520</v>
      </c>
      <c r="B26" s="55">
        <v>16640</v>
      </c>
      <c r="C26" s="54">
        <v>44522</v>
      </c>
      <c r="D26" s="56">
        <v>221202</v>
      </c>
      <c r="E26" s="8">
        <v>16640</v>
      </c>
    </row>
    <row r="27" spans="1:5" hidden="1" x14ac:dyDescent="0.25">
      <c r="A27" s="54">
        <v>44550</v>
      </c>
      <c r="B27" s="55">
        <v>12789.03</v>
      </c>
      <c r="C27" s="54">
        <v>44547</v>
      </c>
      <c r="D27" s="56">
        <v>171132</v>
      </c>
      <c r="E27" s="8">
        <v>12789.03</v>
      </c>
    </row>
    <row r="28" spans="1:5" hidden="1" x14ac:dyDescent="0.25">
      <c r="A28" s="54">
        <v>44581</v>
      </c>
      <c r="B28" s="55">
        <v>22800</v>
      </c>
      <c r="C28" s="54">
        <v>44587</v>
      </c>
      <c r="D28" s="56">
        <v>261505</v>
      </c>
      <c r="E28" s="8">
        <v>22800</v>
      </c>
    </row>
    <row r="29" spans="1:5" hidden="1" x14ac:dyDescent="0.25">
      <c r="A29" s="9">
        <v>44612</v>
      </c>
      <c r="B29" s="10">
        <v>22800</v>
      </c>
      <c r="C29" s="11">
        <v>44613</v>
      </c>
      <c r="D29" s="12">
        <v>211544</v>
      </c>
      <c r="E29" s="8">
        <v>22800</v>
      </c>
    </row>
    <row r="30" spans="1:5" hidden="1" x14ac:dyDescent="0.25">
      <c r="A30" s="9">
        <v>44640</v>
      </c>
      <c r="B30" s="10">
        <v>22800</v>
      </c>
      <c r="C30" s="11">
        <v>44638</v>
      </c>
      <c r="D30" s="12">
        <v>181342</v>
      </c>
      <c r="E30" s="8">
        <v>22800</v>
      </c>
    </row>
    <row r="31" spans="1:5" hidden="1" x14ac:dyDescent="0.25">
      <c r="A31" s="9">
        <v>44671</v>
      </c>
      <c r="B31" s="10">
        <v>22800</v>
      </c>
      <c r="C31" s="11">
        <v>44670</v>
      </c>
      <c r="D31" s="12">
        <v>191418</v>
      </c>
      <c r="E31" s="8">
        <v>22800</v>
      </c>
    </row>
    <row r="32" spans="1:5" hidden="1" x14ac:dyDescent="0.25">
      <c r="A32" s="9">
        <v>44701</v>
      </c>
      <c r="B32" s="10">
        <v>22800</v>
      </c>
      <c r="C32" s="11">
        <v>44701</v>
      </c>
      <c r="D32" s="12">
        <v>201412</v>
      </c>
      <c r="E32" s="8">
        <v>22800</v>
      </c>
    </row>
    <row r="33" spans="1:5" hidden="1" x14ac:dyDescent="0.25">
      <c r="A33" s="9">
        <v>44732</v>
      </c>
      <c r="B33" s="10">
        <v>22800</v>
      </c>
      <c r="C33" s="11">
        <v>44732</v>
      </c>
      <c r="D33" s="12">
        <v>201059</v>
      </c>
      <c r="E33" s="8">
        <v>22800</v>
      </c>
    </row>
    <row r="34" spans="1:5" hidden="1" x14ac:dyDescent="0.25">
      <c r="A34" s="9">
        <v>44762</v>
      </c>
      <c r="B34" s="10">
        <v>22800</v>
      </c>
      <c r="C34" s="11">
        <v>44762</v>
      </c>
      <c r="D34" s="12">
        <v>201107</v>
      </c>
      <c r="E34" s="8">
        <v>22800</v>
      </c>
    </row>
    <row r="35" spans="1:5" hidden="1" x14ac:dyDescent="0.25">
      <c r="A35" s="9">
        <v>44793</v>
      </c>
      <c r="B35" s="10">
        <v>20100</v>
      </c>
      <c r="C35" s="11">
        <v>44792</v>
      </c>
      <c r="D35" s="12" t="s">
        <v>59</v>
      </c>
      <c r="E35" s="8">
        <v>20100</v>
      </c>
    </row>
    <row r="36" spans="1:5" hidden="1" x14ac:dyDescent="0.25">
      <c r="A36" s="9">
        <v>44824</v>
      </c>
      <c r="B36" s="10">
        <v>20100</v>
      </c>
      <c r="C36" s="11">
        <v>44824</v>
      </c>
      <c r="D36" s="12">
        <v>401822</v>
      </c>
      <c r="E36" s="8">
        <v>20100</v>
      </c>
    </row>
    <row r="37" spans="1:5" hidden="1" x14ac:dyDescent="0.25">
      <c r="A37" s="9">
        <v>44854</v>
      </c>
      <c r="B37" s="10">
        <v>20100</v>
      </c>
      <c r="C37" s="11">
        <v>44854</v>
      </c>
      <c r="D37" s="12">
        <v>401822</v>
      </c>
      <c r="E37" s="8">
        <v>20100</v>
      </c>
    </row>
    <row r="38" spans="1:5" hidden="1" x14ac:dyDescent="0.25">
      <c r="A38" s="9">
        <v>44885</v>
      </c>
      <c r="B38" s="10">
        <v>20100</v>
      </c>
      <c r="C38" s="11">
        <v>44883</v>
      </c>
      <c r="D38" s="12">
        <v>181417</v>
      </c>
      <c r="E38" s="8">
        <v>20100</v>
      </c>
    </row>
    <row r="39" spans="1:5" hidden="1" x14ac:dyDescent="0.25">
      <c r="A39" s="9">
        <v>44915</v>
      </c>
      <c r="B39" s="10">
        <v>13299.3</v>
      </c>
      <c r="C39" s="11">
        <v>44915</v>
      </c>
      <c r="D39" s="12">
        <v>401822</v>
      </c>
      <c r="E39" s="8">
        <v>13299.3</v>
      </c>
    </row>
    <row r="40" spans="1:5" hidden="1" x14ac:dyDescent="0.25">
      <c r="A40" s="9">
        <v>44946</v>
      </c>
      <c r="B40" s="10">
        <v>65450</v>
      </c>
      <c r="C40" s="11">
        <v>44953</v>
      </c>
      <c r="D40" s="12">
        <v>271549</v>
      </c>
      <c r="E40" s="8">
        <v>65450</v>
      </c>
    </row>
    <row r="41" spans="1:5" x14ac:dyDescent="0.25">
      <c r="A41" s="9">
        <v>44984</v>
      </c>
      <c r="B41" s="10">
        <v>65450</v>
      </c>
      <c r="C41" s="11">
        <v>44979</v>
      </c>
      <c r="D41" s="12">
        <v>221538</v>
      </c>
      <c r="E41" s="8">
        <v>65450</v>
      </c>
    </row>
    <row r="42" spans="1:5" x14ac:dyDescent="0.25">
      <c r="A42" s="9"/>
      <c r="B42" s="13"/>
      <c r="C42" s="13"/>
      <c r="D42" s="13"/>
      <c r="E42" s="27">
        <f>SUBTOTAL(109,E16:E41)</f>
        <v>65450</v>
      </c>
    </row>
    <row r="43" spans="1:5" ht="19.149999999999999" customHeight="1" x14ac:dyDescent="0.25">
      <c r="A43" s="45" t="s">
        <v>11</v>
      </c>
      <c r="B43" s="46"/>
      <c r="C43" s="46"/>
      <c r="D43" s="47"/>
      <c r="E43" s="8">
        <v>32579.4</v>
      </c>
    </row>
    <row r="44" spans="1:5" x14ac:dyDescent="0.25">
      <c r="A44" s="39" t="s">
        <v>12</v>
      </c>
      <c r="B44" s="39"/>
      <c r="C44" s="39"/>
      <c r="D44" s="39"/>
      <c r="E44" s="8">
        <f>E42</f>
        <v>65450</v>
      </c>
    </row>
    <row r="45" spans="1:5" ht="14.45" customHeight="1" x14ac:dyDescent="0.25">
      <c r="A45" s="39" t="s">
        <v>13</v>
      </c>
      <c r="B45" s="39"/>
      <c r="C45" s="39"/>
      <c r="D45" s="39"/>
      <c r="E45" s="8">
        <v>340.17</v>
      </c>
    </row>
    <row r="46" spans="1:5" ht="14.45" customHeight="1" x14ac:dyDescent="0.25">
      <c r="A46" s="39" t="s">
        <v>14</v>
      </c>
      <c r="B46" s="39"/>
      <c r="C46" s="39"/>
      <c r="D46" s="39"/>
      <c r="E46" s="8"/>
    </row>
    <row r="47" spans="1:5" ht="14.45" customHeight="1" x14ac:dyDescent="0.25">
      <c r="A47" s="39" t="s">
        <v>15</v>
      </c>
      <c r="B47" s="39"/>
      <c r="C47" s="39"/>
      <c r="D47" s="39"/>
      <c r="E47" s="8">
        <f>SUM(E43:E46)</f>
        <v>98369.569999999992</v>
      </c>
    </row>
    <row r="48" spans="1:5" x14ac:dyDescent="0.25">
      <c r="A48" s="40"/>
      <c r="B48" s="40"/>
      <c r="C48" s="40"/>
      <c r="D48" s="40"/>
      <c r="E48" s="40"/>
    </row>
    <row r="49" spans="1:6" ht="14.45" customHeight="1" x14ac:dyDescent="0.25">
      <c r="A49" s="39" t="s">
        <v>16</v>
      </c>
      <c r="B49" s="39"/>
      <c r="C49" s="39"/>
      <c r="D49" s="39"/>
      <c r="E49" s="8">
        <v>100.97</v>
      </c>
    </row>
    <row r="50" spans="1:6" ht="14.45" customHeight="1" x14ac:dyDescent="0.25">
      <c r="A50" s="39" t="s">
        <v>17</v>
      </c>
      <c r="B50" s="39"/>
      <c r="C50" s="39"/>
      <c r="D50" s="39"/>
      <c r="E50" s="8">
        <f>E49+E47</f>
        <v>98470.54</v>
      </c>
    </row>
    <row r="51" spans="1:6" ht="55.9" customHeight="1" x14ac:dyDescent="0.25">
      <c r="A51" s="41" t="s">
        <v>53</v>
      </c>
      <c r="B51" s="41"/>
      <c r="C51" s="41"/>
      <c r="D51" s="41"/>
      <c r="E51" s="41"/>
      <c r="F51" s="41"/>
    </row>
    <row r="52" spans="1:6" x14ac:dyDescent="0.25">
      <c r="A52" s="14"/>
      <c r="B52" s="14"/>
      <c r="C52" s="14"/>
      <c r="D52" s="14"/>
      <c r="E52" s="14"/>
      <c r="F52" s="14"/>
    </row>
    <row r="53" spans="1:6" x14ac:dyDescent="0.25">
      <c r="A53" s="14"/>
      <c r="B53" s="14"/>
      <c r="C53" s="14"/>
      <c r="D53" s="14"/>
      <c r="E53" s="14"/>
      <c r="F53" s="14"/>
    </row>
    <row r="54" spans="1:6" x14ac:dyDescent="0.25">
      <c r="A54" s="14"/>
      <c r="B54" s="14"/>
      <c r="C54" s="14"/>
      <c r="D54" s="14"/>
      <c r="E54" s="14"/>
      <c r="F54" s="14"/>
    </row>
    <row r="55" spans="1:6" x14ac:dyDescent="0.25">
      <c r="A55" s="14"/>
      <c r="B55" s="14"/>
      <c r="C55" s="14"/>
      <c r="D55" s="14"/>
      <c r="E55" s="14"/>
      <c r="F55" s="14"/>
    </row>
    <row r="56" spans="1:6" x14ac:dyDescent="0.25">
      <c r="A56" s="14"/>
      <c r="B56" s="14"/>
      <c r="C56" s="14"/>
      <c r="D56" s="14"/>
      <c r="E56" s="14"/>
      <c r="F56" s="14"/>
    </row>
    <row r="57" spans="1:6" x14ac:dyDescent="0.25">
      <c r="A57" s="14"/>
      <c r="B57" s="14"/>
      <c r="C57" s="14"/>
      <c r="D57" s="14"/>
      <c r="E57" s="14"/>
      <c r="F57" s="14"/>
    </row>
    <row r="58" spans="1:6" x14ac:dyDescent="0.25">
      <c r="A58" s="14"/>
      <c r="B58" s="14"/>
      <c r="C58" s="14"/>
      <c r="D58" s="14"/>
      <c r="E58" s="14"/>
      <c r="F58" s="14"/>
    </row>
    <row r="59" spans="1:6" x14ac:dyDescent="0.25">
      <c r="A59" s="14"/>
      <c r="B59" s="14"/>
      <c r="C59" s="14"/>
      <c r="D59" s="14"/>
      <c r="E59" s="14"/>
      <c r="F59" s="14"/>
    </row>
    <row r="60" spans="1:6" x14ac:dyDescent="0.25">
      <c r="A60" s="14"/>
      <c r="B60" s="14"/>
      <c r="C60" s="14"/>
      <c r="D60" s="14"/>
      <c r="E60" s="14"/>
      <c r="F60" s="14"/>
    </row>
    <row r="61" spans="1:6" x14ac:dyDescent="0.25">
      <c r="A61" s="14"/>
      <c r="B61" s="14"/>
      <c r="C61" s="14"/>
      <c r="D61" s="14"/>
      <c r="E61" s="14"/>
      <c r="F61" s="14"/>
    </row>
    <row r="62" spans="1:6" x14ac:dyDescent="0.25">
      <c r="A62" s="14"/>
      <c r="B62" s="14"/>
      <c r="C62" s="14"/>
      <c r="D62" s="14"/>
      <c r="E62" s="14"/>
      <c r="F62" s="14"/>
    </row>
    <row r="69" spans="1:6" ht="67.5" x14ac:dyDescent="0.25">
      <c r="A69" s="34" t="s">
        <v>18</v>
      </c>
      <c r="B69" s="34" t="s">
        <v>19</v>
      </c>
      <c r="C69" s="16" t="s">
        <v>20</v>
      </c>
      <c r="D69" s="16" t="s">
        <v>21</v>
      </c>
      <c r="E69" s="16" t="s">
        <v>22</v>
      </c>
      <c r="F69" s="34" t="s">
        <v>23</v>
      </c>
    </row>
    <row r="70" spans="1:6" x14ac:dyDescent="0.25">
      <c r="A70" s="34"/>
      <c r="B70" s="34"/>
      <c r="C70" s="17" t="s">
        <v>24</v>
      </c>
      <c r="D70" s="17" t="s">
        <v>25</v>
      </c>
      <c r="E70" s="17" t="s">
        <v>26</v>
      </c>
      <c r="F70" s="34"/>
    </row>
    <row r="71" spans="1:6" x14ac:dyDescent="0.25">
      <c r="A71" s="15"/>
      <c r="B71" s="34" t="s">
        <v>27</v>
      </c>
      <c r="C71" s="34"/>
      <c r="D71" s="34"/>
      <c r="E71" s="34"/>
      <c r="F71" s="34"/>
    </row>
    <row r="72" spans="1:6" ht="22.5" x14ac:dyDescent="0.25">
      <c r="A72" s="18" t="s">
        <v>28</v>
      </c>
      <c r="B72" s="19">
        <v>50135.96</v>
      </c>
      <c r="C72" s="20">
        <f>[1]!Tabela12[[#Totals],[DESPESAS CONTABILIZADAS EM EXERCÍCIOS ANTERIORES E PAGAS NESTE EXERCÍCIO (R$)               (H)]]</f>
        <v>0</v>
      </c>
      <c r="D72" s="20">
        <v>52973.82</v>
      </c>
      <c r="E72" s="20">
        <f>C72+D72</f>
        <v>52973.82</v>
      </c>
      <c r="F72" s="19">
        <f>[1]!Tabela12[[#Totals],[DESPESAS CONTABILIZADAS NESTE EXERCÍCIO A PAGAR EM EXERCÍCIOS SEGUINTES (R$)]]</f>
        <v>0</v>
      </c>
    </row>
    <row r="73" spans="1:6" ht="22.5" x14ac:dyDescent="0.25">
      <c r="A73" s="18" t="s">
        <v>29</v>
      </c>
      <c r="B73" s="21">
        <v>0</v>
      </c>
      <c r="C73" s="20">
        <v>0</v>
      </c>
      <c r="D73" s="20">
        <v>0</v>
      </c>
      <c r="E73" s="20">
        <f t="shared" ref="E73:E88" si="0">C73+D73</f>
        <v>0</v>
      </c>
      <c r="F73" s="20">
        <v>0</v>
      </c>
    </row>
    <row r="74" spans="1:6" x14ac:dyDescent="0.25">
      <c r="A74" s="18" t="s">
        <v>30</v>
      </c>
      <c r="B74" s="20">
        <v>0</v>
      </c>
      <c r="C74" s="20">
        <v>0</v>
      </c>
      <c r="D74" s="20">
        <v>0</v>
      </c>
      <c r="E74" s="20">
        <f t="shared" si="0"/>
        <v>0</v>
      </c>
      <c r="F74" s="20">
        <v>0</v>
      </c>
    </row>
    <row r="75" spans="1:6" ht="22.5" x14ac:dyDescent="0.25">
      <c r="A75" s="18" t="s">
        <v>31</v>
      </c>
      <c r="B75" s="20">
        <v>0</v>
      </c>
      <c r="C75" s="20">
        <v>0</v>
      </c>
      <c r="D75" s="20">
        <v>0</v>
      </c>
      <c r="E75" s="20">
        <f t="shared" si="0"/>
        <v>0</v>
      </c>
      <c r="F75" s="20">
        <v>0</v>
      </c>
    </row>
    <row r="76" spans="1:6" ht="22.5" x14ac:dyDescent="0.25">
      <c r="A76" s="18" t="s">
        <v>32</v>
      </c>
      <c r="B76" s="20">
        <v>0</v>
      </c>
      <c r="C76" s="20">
        <v>0</v>
      </c>
      <c r="D76" s="20">
        <v>0</v>
      </c>
      <c r="E76" s="20">
        <f t="shared" si="0"/>
        <v>0</v>
      </c>
      <c r="F76" s="20">
        <v>0</v>
      </c>
    </row>
    <row r="77" spans="1:6" ht="22.5" x14ac:dyDescent="0.25">
      <c r="A77" s="18" t="s">
        <v>33</v>
      </c>
      <c r="B77" s="20">
        <v>0</v>
      </c>
      <c r="C77" s="20">
        <v>0</v>
      </c>
      <c r="D77" s="20">
        <v>0</v>
      </c>
      <c r="E77" s="20">
        <f t="shared" si="0"/>
        <v>0</v>
      </c>
      <c r="F77" s="20">
        <v>0</v>
      </c>
    </row>
    <row r="78" spans="1:6" ht="22.5" x14ac:dyDescent="0.25">
      <c r="A78" s="18" t="s">
        <v>34</v>
      </c>
      <c r="B78" s="20">
        <v>0</v>
      </c>
      <c r="C78" s="20">
        <v>0</v>
      </c>
      <c r="D78" s="20">
        <v>0</v>
      </c>
      <c r="E78" s="20">
        <f t="shared" si="0"/>
        <v>0</v>
      </c>
      <c r="F78" s="20">
        <v>0</v>
      </c>
    </row>
    <row r="79" spans="1:6" ht="22.5" x14ac:dyDescent="0.25">
      <c r="A79" s="18" t="s">
        <v>35</v>
      </c>
      <c r="B79" s="20">
        <v>3104</v>
      </c>
      <c r="C79" s="20">
        <f>[1]!Tabela1216[[#Totals],[DESPESAS CONTABILIZADAS EM EXERCÍCIOS ANTERIORES E PAGAS NESTE EXERCÍCIO (R$)               (H)]]</f>
        <v>0</v>
      </c>
      <c r="D79" s="20">
        <v>3104</v>
      </c>
      <c r="E79" s="20">
        <f t="shared" si="0"/>
        <v>3104</v>
      </c>
      <c r="F79" s="20">
        <v>0</v>
      </c>
    </row>
    <row r="80" spans="1:6" x14ac:dyDescent="0.25">
      <c r="A80" s="18" t="s">
        <v>36</v>
      </c>
      <c r="B80" s="20">
        <v>0</v>
      </c>
      <c r="C80" s="20">
        <v>0</v>
      </c>
      <c r="D80" s="20">
        <v>0</v>
      </c>
      <c r="E80" s="20">
        <f t="shared" si="0"/>
        <v>0</v>
      </c>
      <c r="F80" s="20">
        <v>0</v>
      </c>
    </row>
    <row r="81" spans="1:6" x14ac:dyDescent="0.25">
      <c r="A81" s="18" t="s">
        <v>37</v>
      </c>
      <c r="B81" s="20">
        <v>0</v>
      </c>
      <c r="C81" s="20">
        <v>0</v>
      </c>
      <c r="D81" s="20">
        <v>0</v>
      </c>
      <c r="E81" s="20">
        <f t="shared" si="0"/>
        <v>0</v>
      </c>
      <c r="F81" s="20">
        <v>0</v>
      </c>
    </row>
    <row r="82" spans="1:6" ht="22.5" x14ac:dyDescent="0.25">
      <c r="A82" s="18" t="s">
        <v>38</v>
      </c>
      <c r="B82" s="20">
        <v>0</v>
      </c>
      <c r="C82" s="20">
        <v>0</v>
      </c>
      <c r="D82" s="20">
        <v>0</v>
      </c>
      <c r="E82" s="20">
        <f t="shared" si="0"/>
        <v>0</v>
      </c>
      <c r="F82" s="20">
        <v>0</v>
      </c>
    </row>
    <row r="83" spans="1:6" x14ac:dyDescent="0.25">
      <c r="A83" s="18" t="s">
        <v>39</v>
      </c>
      <c r="B83" s="20">
        <v>0</v>
      </c>
      <c r="C83" s="20">
        <v>0</v>
      </c>
      <c r="D83" s="20">
        <v>0</v>
      </c>
      <c r="E83" s="20">
        <f t="shared" si="0"/>
        <v>0</v>
      </c>
      <c r="F83" s="20">
        <v>0</v>
      </c>
    </row>
    <row r="84" spans="1:6" ht="22.5" x14ac:dyDescent="0.25">
      <c r="A84" s="18" t="s">
        <v>40</v>
      </c>
      <c r="B84" s="20">
        <v>0</v>
      </c>
      <c r="C84" s="20">
        <v>0</v>
      </c>
      <c r="D84" s="20">
        <v>0</v>
      </c>
      <c r="E84" s="20">
        <f t="shared" si="0"/>
        <v>0</v>
      </c>
      <c r="F84" s="20">
        <v>0</v>
      </c>
    </row>
    <row r="85" spans="1:6" x14ac:dyDescent="0.25">
      <c r="A85" s="18" t="s">
        <v>41</v>
      </c>
      <c r="B85" s="20">
        <v>0</v>
      </c>
      <c r="C85" s="20">
        <v>0</v>
      </c>
      <c r="D85" s="20">
        <v>0</v>
      </c>
      <c r="E85" s="20">
        <f t="shared" si="0"/>
        <v>0</v>
      </c>
      <c r="F85" s="20">
        <v>0</v>
      </c>
    </row>
    <row r="86" spans="1:6" ht="33.75" x14ac:dyDescent="0.25">
      <c r="A86" s="18" t="s">
        <v>42</v>
      </c>
      <c r="B86" s="22">
        <v>100.97</v>
      </c>
      <c r="C86" s="20">
        <f>[1]!Tabela1214[[#Totals],[DESPESAS CONTABILIZADAS EM EXERCÍCIOS ANTERIORES E PAGAS NESTE EXERCÍCIO (R$)               (H)]]</f>
        <v>0</v>
      </c>
      <c r="D86" s="22">
        <v>100.97</v>
      </c>
      <c r="E86" s="22">
        <f t="shared" si="0"/>
        <v>100.97</v>
      </c>
      <c r="F86" s="22">
        <v>0</v>
      </c>
    </row>
    <row r="87" spans="1:6" x14ac:dyDescent="0.25">
      <c r="A87" s="18" t="s">
        <v>43</v>
      </c>
      <c r="B87" s="20">
        <v>0</v>
      </c>
      <c r="C87" s="20">
        <v>0</v>
      </c>
      <c r="D87" s="20">
        <v>0</v>
      </c>
      <c r="E87" s="20">
        <f t="shared" si="0"/>
        <v>0</v>
      </c>
      <c r="F87" s="20">
        <v>0</v>
      </c>
    </row>
    <row r="88" spans="1:6" x14ac:dyDescent="0.25">
      <c r="A88" s="23" t="s">
        <v>44</v>
      </c>
      <c r="B88" s="22">
        <f>SUM(B72:B87)</f>
        <v>53340.93</v>
      </c>
      <c r="C88" s="20">
        <f>SUM(C72:C87)</f>
        <v>0</v>
      </c>
      <c r="D88" s="22">
        <f>SUM(D72:D87)</f>
        <v>56178.79</v>
      </c>
      <c r="E88" s="22">
        <f t="shared" si="0"/>
        <v>56178.79</v>
      </c>
      <c r="F88" s="22">
        <f>SUM(F72:F87)</f>
        <v>0</v>
      </c>
    </row>
    <row r="89" spans="1:6" ht="104.25" customHeight="1" x14ac:dyDescent="0.25">
      <c r="A89" s="35" t="s">
        <v>60</v>
      </c>
      <c r="B89" s="36"/>
      <c r="C89" s="36"/>
      <c r="D89" s="36"/>
      <c r="E89" s="36"/>
      <c r="F89" s="36"/>
    </row>
    <row r="90" spans="1:6" x14ac:dyDescent="0.25">
      <c r="A90" s="37" t="s">
        <v>45</v>
      </c>
      <c r="B90" s="37"/>
      <c r="C90" s="37"/>
      <c r="D90" s="37"/>
      <c r="E90" s="37"/>
      <c r="F90" s="37"/>
    </row>
    <row r="91" spans="1:6" x14ac:dyDescent="0.25">
      <c r="A91" s="30" t="s">
        <v>46</v>
      </c>
      <c r="B91" s="30"/>
      <c r="C91" s="30"/>
      <c r="D91" s="30"/>
      <c r="E91" s="38">
        <v>98470.54</v>
      </c>
      <c r="F91" s="38"/>
    </row>
    <row r="92" spans="1:6" x14ac:dyDescent="0.25">
      <c r="A92" s="30" t="s">
        <v>47</v>
      </c>
      <c r="B92" s="30"/>
      <c r="C92" s="30"/>
      <c r="D92" s="30"/>
      <c r="E92" s="38">
        <v>56178.79</v>
      </c>
      <c r="F92" s="38"/>
    </row>
    <row r="93" spans="1:6" x14ac:dyDescent="0.25">
      <c r="A93" s="30" t="s">
        <v>48</v>
      </c>
      <c r="B93" s="30"/>
      <c r="C93" s="30"/>
      <c r="D93" s="30"/>
      <c r="E93" s="58">
        <f>E91-E92</f>
        <v>42291.749999999993</v>
      </c>
      <c r="F93" s="59"/>
    </row>
    <row r="94" spans="1:6" x14ac:dyDescent="0.25">
      <c r="A94" s="30" t="s">
        <v>49</v>
      </c>
      <c r="B94" s="30"/>
      <c r="C94" s="30"/>
      <c r="D94" s="30"/>
      <c r="E94" s="31">
        <v>0</v>
      </c>
      <c r="F94" s="32"/>
    </row>
    <row r="95" spans="1:6" x14ac:dyDescent="0.25">
      <c r="A95" s="33" t="s">
        <v>50</v>
      </c>
      <c r="B95" s="33"/>
      <c r="C95" s="33"/>
      <c r="D95" s="33"/>
      <c r="E95" s="60">
        <f>E93</f>
        <v>42291.749999999993</v>
      </c>
      <c r="F95" s="61"/>
    </row>
    <row r="96" spans="1:6" ht="15" customHeight="1" x14ac:dyDescent="0.25">
      <c r="A96" s="57" t="s">
        <v>61</v>
      </c>
      <c r="B96" s="57"/>
      <c r="C96" s="57"/>
      <c r="D96" s="57"/>
      <c r="E96" s="57"/>
      <c r="F96" s="57"/>
    </row>
    <row r="97" spans="1:6" x14ac:dyDescent="0.25">
      <c r="A97" s="28"/>
      <c r="B97" s="28"/>
      <c r="C97" s="28"/>
      <c r="D97" s="28"/>
      <c r="E97" s="28"/>
      <c r="F97" s="28"/>
    </row>
    <row r="98" spans="1:6" ht="12" customHeight="1" x14ac:dyDescent="0.25">
      <c r="A98" s="28"/>
      <c r="B98" s="28"/>
      <c r="C98" s="28"/>
      <c r="D98" s="28"/>
      <c r="E98" s="28"/>
      <c r="F98" s="28"/>
    </row>
    <row r="99" spans="1:6" x14ac:dyDescent="0.25">
      <c r="A99" s="29" t="s">
        <v>62</v>
      </c>
      <c r="B99" s="29"/>
      <c r="C99" s="29"/>
      <c r="D99" s="29"/>
      <c r="E99" s="29"/>
      <c r="F99" s="29"/>
    </row>
    <row r="100" spans="1:6" x14ac:dyDescent="0.25">
      <c r="A100" s="26"/>
      <c r="B100" s="26"/>
      <c r="C100" s="26"/>
      <c r="D100" s="26"/>
      <c r="E100" s="26"/>
      <c r="F100" s="26"/>
    </row>
    <row r="102" spans="1:6" x14ac:dyDescent="0.25">
      <c r="A102" s="24" t="s">
        <v>51</v>
      </c>
      <c r="B102" s="24"/>
      <c r="C102" s="24"/>
      <c r="D102" s="24"/>
      <c r="E102" s="24"/>
      <c r="F102" s="25"/>
    </row>
  </sheetData>
  <mergeCells count="35">
    <mergeCell ref="A96:F98"/>
    <mergeCell ref="A99:F99"/>
    <mergeCell ref="A93:D93"/>
    <mergeCell ref="E93:F93"/>
    <mergeCell ref="A94:D94"/>
    <mergeCell ref="E94:F94"/>
    <mergeCell ref="A95:D95"/>
    <mergeCell ref="E95:F95"/>
    <mergeCell ref="B71:F71"/>
    <mergeCell ref="A89:F89"/>
    <mergeCell ref="A90:F90"/>
    <mergeCell ref="A91:D91"/>
    <mergeCell ref="E91:F91"/>
    <mergeCell ref="A92:D92"/>
    <mergeCell ref="E92:F92"/>
    <mergeCell ref="A47:D47"/>
    <mergeCell ref="A48:E48"/>
    <mergeCell ref="A49:D49"/>
    <mergeCell ref="A50:D50"/>
    <mergeCell ref="A51:F51"/>
    <mergeCell ref="A69:A70"/>
    <mergeCell ref="B69:B70"/>
    <mergeCell ref="F69:F70"/>
    <mergeCell ref="A12:B12"/>
    <mergeCell ref="A14:E14"/>
    <mergeCell ref="A43:D43"/>
    <mergeCell ref="A44:D44"/>
    <mergeCell ref="A45:D45"/>
    <mergeCell ref="A46:D46"/>
    <mergeCell ref="A5:F5"/>
    <mergeCell ref="A6:F6"/>
    <mergeCell ref="A7:F7"/>
    <mergeCell ref="A9:B9"/>
    <mergeCell ref="A10:B10"/>
    <mergeCell ref="A11:B11"/>
  </mergeCells>
  <pageMargins left="0.11811023622047245" right="0.11811023622047245" top="0.39370078740157483" bottom="0.39370078740157483" header="0.31496062992125984" footer="0.31496062992125984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Idelice</dc:creator>
  <cp:lastModifiedBy>Maria Idalice Porto Ribeiro</cp:lastModifiedBy>
  <cp:lastPrinted>2023-03-03T16:44:53Z</cp:lastPrinted>
  <dcterms:created xsi:type="dcterms:W3CDTF">2022-12-09T08:09:08Z</dcterms:created>
  <dcterms:modified xsi:type="dcterms:W3CDTF">2023-03-03T17:46:49Z</dcterms:modified>
</cp:coreProperties>
</file>